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46DCB31-5E60-4E1D-9991-4887323ADE5F}" xr6:coauthVersionLast="45" xr6:coauthVersionMax="45" xr10:uidLastSave="{00000000-0000-0000-0000-000000000000}"/>
  <bookViews>
    <workbookView xWindow="30" yWindow="360" windowWidth="11640" windowHeight="15150" firstSheet="1" activeTab="4" xr2:uid="{00000000-000D-0000-FFFF-FFFF00000000}"/>
  </bookViews>
  <sheets>
    <sheet name="표지" sheetId="7" r:id="rId1"/>
    <sheet name="예산총칙" sheetId="6" r:id="rId2"/>
    <sheet name="총괄표" sheetId="1" r:id="rId3"/>
    <sheet name="세입부" sheetId="2" r:id="rId4"/>
    <sheet name="세출부" sheetId="3" r:id="rId5"/>
    <sheet name="임직원보수일람표" sheetId="5" r:id="rId6"/>
    <sheet name="참고.세출부(자금원천별)" sheetId="9" r:id="rId7"/>
  </sheets>
  <definedNames>
    <definedName name="_xlnm.Print_Area" localSheetId="3">세입부!$A$1:$L$30</definedName>
    <definedName name="_xlnm.Print_Area" localSheetId="4">세출부!$A$1:$Q$45</definedName>
    <definedName name="_xlnm.Print_Area" localSheetId="6">'참고.세출부(자금원천별)'!$A$1:$S$45</definedName>
    <definedName name="_xlnm.Print_Titles" localSheetId="3">세입부!$1:$4</definedName>
    <definedName name="_xlnm.Print_Titles" localSheetId="4">세출부!$1:$4</definedName>
    <definedName name="_xlnm.Print_Titles" localSheetId="6">'참고.세출부(자금원천별)'!$1:$4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" i="5" l="1"/>
  <c r="H10" i="3" l="1"/>
  <c r="H7" i="3"/>
  <c r="G8" i="1"/>
  <c r="G9" i="1"/>
  <c r="C18" i="1"/>
  <c r="G22" i="2"/>
  <c r="I18" i="3" l="1"/>
  <c r="I17" i="3"/>
  <c r="I13" i="3"/>
  <c r="I16" i="2"/>
  <c r="H17" i="9"/>
  <c r="H18" i="9"/>
  <c r="H16" i="9"/>
  <c r="I34" i="3" l="1"/>
  <c r="I36" i="3"/>
  <c r="I24" i="2" l="1"/>
  <c r="G43" i="3" l="1"/>
  <c r="G43" i="9" l="1"/>
  <c r="I26" i="3"/>
  <c r="I21" i="3"/>
  <c r="I20" i="3"/>
  <c r="I19" i="3"/>
  <c r="I9" i="3"/>
  <c r="I25" i="2"/>
  <c r="I23" i="2"/>
  <c r="I17" i="2"/>
  <c r="I9" i="2"/>
  <c r="I8" i="2"/>
  <c r="G7" i="9" l="1"/>
  <c r="H28" i="3" l="1"/>
  <c r="G28" i="3"/>
  <c r="I38" i="3"/>
  <c r="I33" i="3"/>
  <c r="H32" i="9"/>
  <c r="K32" i="9" s="1"/>
  <c r="H37" i="9"/>
  <c r="K37" i="9" s="1"/>
  <c r="I28" i="3" l="1"/>
  <c r="I8" i="3"/>
  <c r="H8" i="9"/>
  <c r="K8" i="9" s="1"/>
  <c r="J7" i="9"/>
  <c r="G7" i="3" l="1"/>
  <c r="H15" i="2"/>
  <c r="G15" i="2"/>
  <c r="I7" i="3" l="1"/>
  <c r="G23" i="3"/>
  <c r="H22" i="2"/>
  <c r="H7" i="2"/>
  <c r="G7" i="2"/>
  <c r="G6" i="2" s="1"/>
  <c r="I22" i="2" l="1"/>
  <c r="I7" i="2"/>
  <c r="I23" i="9"/>
  <c r="I22" i="9" s="1"/>
  <c r="H6" i="2"/>
  <c r="G14" i="2"/>
  <c r="H21" i="2"/>
  <c r="C16" i="1" s="1"/>
  <c r="H45" i="9"/>
  <c r="H44" i="9"/>
  <c r="K44" i="9" s="1"/>
  <c r="H41" i="9"/>
  <c r="H40" i="9" s="1"/>
  <c r="H34" i="9"/>
  <c r="K34" i="9" s="1"/>
  <c r="H35" i="9"/>
  <c r="K35" i="9" s="1"/>
  <c r="H36" i="9"/>
  <c r="K36" i="9" s="1"/>
  <c r="H38" i="9"/>
  <c r="K38" i="9" s="1"/>
  <c r="H33" i="9"/>
  <c r="H29" i="9"/>
  <c r="K29" i="9" s="1"/>
  <c r="K27" i="9" s="1"/>
  <c r="H26" i="9"/>
  <c r="K26" i="9" s="1"/>
  <c r="K22" i="9" s="1"/>
  <c r="H25" i="9"/>
  <c r="K25" i="9" s="1"/>
  <c r="H24" i="9"/>
  <c r="K24" i="9" s="1"/>
  <c r="H21" i="9"/>
  <c r="H20" i="9"/>
  <c r="K20" i="9" s="1"/>
  <c r="H19" i="9"/>
  <c r="K19" i="9" s="1"/>
  <c r="H15" i="9"/>
  <c r="H13" i="9"/>
  <c r="H12" i="9"/>
  <c r="K12" i="9" s="1"/>
  <c r="H11" i="9"/>
  <c r="H9" i="9"/>
  <c r="H7" i="9" s="1"/>
  <c r="O6" i="2"/>
  <c r="O7" i="2"/>
  <c r="O9" i="2"/>
  <c r="O10" i="2"/>
  <c r="O11" i="2"/>
  <c r="O12" i="2"/>
  <c r="O13" i="2"/>
  <c r="O14" i="2"/>
  <c r="O15" i="2"/>
  <c r="O17" i="2"/>
  <c r="O18" i="2"/>
  <c r="O19" i="2"/>
  <c r="O20" i="2"/>
  <c r="O21" i="2"/>
  <c r="O22" i="2"/>
  <c r="O25" i="2"/>
  <c r="O26" i="2"/>
  <c r="O27" i="2"/>
  <c r="O28" i="2"/>
  <c r="H40" i="3"/>
  <c r="H39" i="3" s="1"/>
  <c r="G16" i="1" s="1"/>
  <c r="J40" i="9"/>
  <c r="J39" i="9" s="1"/>
  <c r="I40" i="9"/>
  <c r="I39" i="9" s="1"/>
  <c r="J28" i="9"/>
  <c r="J27" i="9" s="1"/>
  <c r="J10" i="9"/>
  <c r="J14" i="9"/>
  <c r="J23" i="9"/>
  <c r="J22" i="9" s="1"/>
  <c r="I31" i="3"/>
  <c r="G27" i="3"/>
  <c r="I35" i="3"/>
  <c r="I37" i="3"/>
  <c r="I14" i="9"/>
  <c r="H31" i="9"/>
  <c r="K31" i="9" s="1"/>
  <c r="H30" i="9"/>
  <c r="K30" i="9" s="1"/>
  <c r="R13" i="9"/>
  <c r="G23" i="9"/>
  <c r="G28" i="9"/>
  <c r="I28" i="9"/>
  <c r="I27" i="9" s="1"/>
  <c r="G42" i="9"/>
  <c r="I43" i="9"/>
  <c r="I42" i="9" s="1"/>
  <c r="J43" i="9"/>
  <c r="J42" i="9" s="1"/>
  <c r="G10" i="3"/>
  <c r="I11" i="3"/>
  <c r="I12" i="3"/>
  <c r="G14" i="3"/>
  <c r="H14" i="3"/>
  <c r="G10" i="1" s="1"/>
  <c r="I15" i="3"/>
  <c r="I16" i="3"/>
  <c r="G22" i="3"/>
  <c r="H23" i="3"/>
  <c r="H22" i="3" s="1"/>
  <c r="G12" i="1" s="1"/>
  <c r="I24" i="3"/>
  <c r="I25" i="3"/>
  <c r="I29" i="3"/>
  <c r="I30" i="3"/>
  <c r="I32" i="3"/>
  <c r="G42" i="3"/>
  <c r="G41" i="3" s="1"/>
  <c r="G40" i="3" s="1"/>
  <c r="G39" i="3" s="1"/>
  <c r="H43" i="3"/>
  <c r="H42" i="3" s="1"/>
  <c r="G18" i="1" s="1"/>
  <c r="I44" i="3"/>
  <c r="I45" i="3"/>
  <c r="I10" i="2"/>
  <c r="G12" i="2"/>
  <c r="G11" i="2" s="1"/>
  <c r="H12" i="2"/>
  <c r="H11" i="2" s="1"/>
  <c r="I13" i="2"/>
  <c r="G19" i="2"/>
  <c r="G18" i="2" s="1"/>
  <c r="H19" i="2"/>
  <c r="H18" i="2" s="1"/>
  <c r="C14" i="1" s="1"/>
  <c r="I20" i="2"/>
  <c r="G21" i="2"/>
  <c r="I26" i="2"/>
  <c r="G28" i="2"/>
  <c r="G27" i="2" s="1"/>
  <c r="I29" i="2"/>
  <c r="I30" i="2"/>
  <c r="G7" i="1"/>
  <c r="C9" i="1"/>
  <c r="G11" i="1"/>
  <c r="C15" i="1"/>
  <c r="G15" i="1"/>
  <c r="C17" i="1"/>
  <c r="G17" i="1"/>
  <c r="I10" i="9"/>
  <c r="M5" i="2" l="1"/>
  <c r="T5" i="9" s="1"/>
  <c r="C8" i="1"/>
  <c r="C7" i="1" s="1"/>
  <c r="I41" i="3"/>
  <c r="I22" i="3"/>
  <c r="I6" i="2"/>
  <c r="I21" i="2"/>
  <c r="H43" i="9"/>
  <c r="K43" i="9" s="1"/>
  <c r="I12" i="2"/>
  <c r="K17" i="9"/>
  <c r="K21" i="9"/>
  <c r="K18" i="9"/>
  <c r="K45" i="9"/>
  <c r="K16" i="9"/>
  <c r="G10" i="9"/>
  <c r="I42" i="3"/>
  <c r="K7" i="9"/>
  <c r="K15" i="9"/>
  <c r="H23" i="9"/>
  <c r="H22" i="9" s="1"/>
  <c r="I10" i="3"/>
  <c r="H6" i="3"/>
  <c r="G6" i="3"/>
  <c r="I27" i="2"/>
  <c r="G5" i="2"/>
  <c r="I6" i="9"/>
  <c r="I5" i="9" s="1"/>
  <c r="T6" i="9" s="1"/>
  <c r="I39" i="3"/>
  <c r="I40" i="3"/>
  <c r="I14" i="3"/>
  <c r="I18" i="2"/>
  <c r="C13" i="1"/>
  <c r="I11" i="2"/>
  <c r="I28" i="2"/>
  <c r="I43" i="3"/>
  <c r="I19" i="2"/>
  <c r="K40" i="9"/>
  <c r="H39" i="9"/>
  <c r="K39" i="9" s="1"/>
  <c r="K41" i="9"/>
  <c r="J6" i="9"/>
  <c r="J5" i="9" s="1"/>
  <c r="H28" i="9"/>
  <c r="H27" i="9" s="1"/>
  <c r="K9" i="9"/>
  <c r="H10" i="9"/>
  <c r="K11" i="9"/>
  <c r="K33" i="9"/>
  <c r="H14" i="9"/>
  <c r="G27" i="9"/>
  <c r="G22" i="9"/>
  <c r="H14" i="2"/>
  <c r="H27" i="3"/>
  <c r="G14" i="1" s="1"/>
  <c r="G13" i="1" s="1"/>
  <c r="G6" i="1" s="1"/>
  <c r="H16" i="1" s="1"/>
  <c r="H15" i="1" s="1"/>
  <c r="N5" i="2" l="1"/>
  <c r="C12" i="1"/>
  <c r="C11" i="1" s="1"/>
  <c r="C6" i="1"/>
  <c r="D14" i="1" s="1"/>
  <c r="D13" i="1" s="1"/>
  <c r="I6" i="3"/>
  <c r="H42" i="9"/>
  <c r="K42" i="9" s="1"/>
  <c r="K23" i="9"/>
  <c r="K13" i="9"/>
  <c r="K10" i="9"/>
  <c r="G14" i="9"/>
  <c r="K14" i="9" s="1"/>
  <c r="G5" i="3"/>
  <c r="H8" i="1"/>
  <c r="H9" i="1"/>
  <c r="H14" i="1"/>
  <c r="H13" i="1" s="1"/>
  <c r="H12" i="1"/>
  <c r="H11" i="1" s="1"/>
  <c r="H10" i="1"/>
  <c r="H18" i="1"/>
  <c r="H17" i="1" s="1"/>
  <c r="D10" i="1"/>
  <c r="D9" i="1" s="1"/>
  <c r="D12" i="1"/>
  <c r="D11" i="1" s="1"/>
  <c r="D18" i="1"/>
  <c r="D17" i="1" s="1"/>
  <c r="D16" i="1"/>
  <c r="D15" i="1" s="1"/>
  <c r="D8" i="1"/>
  <c r="D7" i="1" s="1"/>
  <c r="K28" i="9"/>
  <c r="H6" i="9"/>
  <c r="I14" i="2"/>
  <c r="H5" i="2"/>
  <c r="I5" i="2" s="1"/>
  <c r="H5" i="3"/>
  <c r="I27" i="3"/>
  <c r="I5" i="3" l="1"/>
  <c r="O5" i="2"/>
  <c r="U5" i="9"/>
  <c r="H5" i="9"/>
  <c r="G6" i="9"/>
  <c r="G5" i="9" s="1"/>
  <c r="H7" i="1"/>
  <c r="H6" i="1" s="1"/>
  <c r="D6" i="1"/>
  <c r="V5" i="9" l="1"/>
  <c r="U6" i="9"/>
  <c r="V6" i="9" s="1"/>
  <c r="K5" i="9"/>
  <c r="K6" i="9"/>
  <c r="I15" i="2" l="1"/>
</calcChain>
</file>

<file path=xl/sharedStrings.xml><?xml version="1.0" encoding="utf-8"?>
<sst xmlns="http://schemas.openxmlformats.org/spreadsheetml/2006/main" count="261" uniqueCount="179">
  <si>
    <t>단위 : 천원</t>
    <phoneticPr fontId="2" type="noConversion"/>
  </si>
  <si>
    <t>천원</t>
    <phoneticPr fontId="2" type="noConversion"/>
  </si>
  <si>
    <t>사무비</t>
    <phoneticPr fontId="2" type="noConversion"/>
  </si>
  <si>
    <t>관</t>
    <phoneticPr fontId="2" type="noConversion"/>
  </si>
  <si>
    <t>항</t>
    <phoneticPr fontId="2" type="noConversion"/>
  </si>
  <si>
    <t>과          목</t>
    <phoneticPr fontId="2" type="noConversion"/>
  </si>
  <si>
    <t>증  감
(B-A)</t>
    <phoneticPr fontId="2" type="noConversion"/>
  </si>
  <si>
    <t>목</t>
    <phoneticPr fontId="2" type="noConversion"/>
  </si>
  <si>
    <t>2. 세 출 부</t>
    <phoneticPr fontId="2" type="noConversion"/>
  </si>
  <si>
    <t>인건비</t>
    <phoneticPr fontId="2" type="noConversion"/>
  </si>
  <si>
    <t>업   무
추진비</t>
    <phoneticPr fontId="2" type="noConversion"/>
  </si>
  <si>
    <t>운영비</t>
    <phoneticPr fontId="2" type="noConversion"/>
  </si>
  <si>
    <t>여   비</t>
    <phoneticPr fontId="2" type="noConversion"/>
  </si>
  <si>
    <t>공공요금</t>
    <phoneticPr fontId="2" type="noConversion"/>
  </si>
  <si>
    <t>차량비</t>
    <phoneticPr fontId="2" type="noConversion"/>
  </si>
  <si>
    <t>잡지출</t>
    <phoneticPr fontId="2" type="noConversion"/>
  </si>
  <si>
    <t>전출금</t>
    <phoneticPr fontId="2" type="noConversion"/>
  </si>
  <si>
    <t>회의비</t>
    <phoneticPr fontId="2" type="noConversion"/>
  </si>
  <si>
    <t>산출근거</t>
    <phoneticPr fontId="2" type="noConversion"/>
  </si>
  <si>
    <t>제  세
공과금</t>
    <phoneticPr fontId="2" type="noConversion"/>
  </si>
  <si>
    <t>수용비 및
수 수 료</t>
    <phoneticPr fontId="2" type="noConversion"/>
  </si>
  <si>
    <t>기타
후생경비</t>
    <phoneticPr fontId="2" type="noConversion"/>
  </si>
  <si>
    <t>기  관
운영비</t>
    <phoneticPr fontId="2" type="noConversion"/>
  </si>
  <si>
    <t>*</t>
    <phoneticPr fontId="2" type="noConversion"/>
  </si>
  <si>
    <t>회</t>
    <phoneticPr fontId="2" type="noConversion"/>
  </si>
  <si>
    <t>=</t>
    <phoneticPr fontId="2" type="noConversion"/>
  </si>
  <si>
    <t>재산
조성비</t>
    <phoneticPr fontId="2" type="noConversion"/>
  </si>
  <si>
    <t>시설비</t>
    <phoneticPr fontId="2" type="noConversion"/>
  </si>
  <si>
    <t>에는 연도말 결산서에 목간전용조서를 첨부하여 제출하여야 한다.</t>
  </si>
  <si>
    <t>전용할 수 있다.</t>
  </si>
  <si>
    <t>○ 이사회의비</t>
    <phoneticPr fontId="2" type="noConversion"/>
  </si>
  <si>
    <t>시설장비
유지비</t>
    <phoneticPr fontId="2" type="noConversion"/>
  </si>
  <si>
    <t>직책보조비</t>
    <phoneticPr fontId="2" type="noConversion"/>
  </si>
  <si>
    <t>기타운영비</t>
    <phoneticPr fontId="2" type="noConversion"/>
  </si>
  <si>
    <t>자산취득비</t>
    <phoneticPr fontId="2" type="noConversion"/>
  </si>
  <si>
    <t>예비비</t>
    <phoneticPr fontId="2" type="noConversion"/>
  </si>
  <si>
    <t>예비비
및기타</t>
    <phoneticPr fontId="2" type="noConversion"/>
  </si>
  <si>
    <t>반환금</t>
    <phoneticPr fontId="2" type="noConversion"/>
  </si>
  <si>
    <t>연료비</t>
    <phoneticPr fontId="2" type="noConversion"/>
  </si>
  <si>
    <t>1. 세 입 부</t>
    <phoneticPr fontId="2" type="noConversion"/>
  </si>
  <si>
    <t>단위 : 천원</t>
    <phoneticPr fontId="2" type="noConversion"/>
  </si>
  <si>
    <t>과          목</t>
    <phoneticPr fontId="2" type="noConversion"/>
  </si>
  <si>
    <t>증  감
(B-A)</t>
    <phoneticPr fontId="2" type="noConversion"/>
  </si>
  <si>
    <t>산출근거</t>
    <phoneticPr fontId="2" type="noConversion"/>
  </si>
  <si>
    <t>관</t>
    <phoneticPr fontId="2" type="noConversion"/>
  </si>
  <si>
    <t>항</t>
    <phoneticPr fontId="2" type="noConversion"/>
  </si>
  <si>
    <t>목</t>
    <phoneticPr fontId="2" type="noConversion"/>
  </si>
  <si>
    <t>합    계</t>
    <phoneticPr fontId="2" type="noConversion"/>
  </si>
  <si>
    <t>재산수입</t>
    <phoneticPr fontId="2" type="noConversion"/>
  </si>
  <si>
    <t>기본재산
수     입</t>
    <phoneticPr fontId="2" type="noConversion"/>
  </si>
  <si>
    <t>배당 및
이자수입</t>
    <phoneticPr fontId="2" type="noConversion"/>
  </si>
  <si>
    <t>기타수입</t>
    <phoneticPr fontId="2" type="noConversion"/>
  </si>
  <si>
    <t>보조금
수  입</t>
    <phoneticPr fontId="2" type="noConversion"/>
  </si>
  <si>
    <t>기타보조금</t>
    <phoneticPr fontId="2" type="noConversion"/>
  </si>
  <si>
    <t>후원금
수  입</t>
    <phoneticPr fontId="2" type="noConversion"/>
  </si>
  <si>
    <t>지정후원금</t>
    <phoneticPr fontId="2" type="noConversion"/>
  </si>
  <si>
    <t>비지정후원금</t>
    <phoneticPr fontId="2" type="noConversion"/>
  </si>
  <si>
    <t>전입금</t>
    <phoneticPr fontId="2" type="noConversion"/>
  </si>
  <si>
    <t>다른회계로부터의 전입금</t>
    <phoneticPr fontId="2" type="noConversion"/>
  </si>
  <si>
    <t>이월금</t>
    <phoneticPr fontId="2" type="noConversion"/>
  </si>
  <si>
    <t>전년도이월금</t>
    <phoneticPr fontId="2" type="noConversion"/>
  </si>
  <si>
    <t>이월사업비</t>
    <phoneticPr fontId="2" type="noConversion"/>
  </si>
  <si>
    <t>잡수입</t>
    <phoneticPr fontId="2" type="noConversion"/>
  </si>
  <si>
    <t>기타예금
이자수입</t>
    <phoneticPr fontId="2" type="noConversion"/>
  </si>
  <si>
    <t>임·직원보수일람표</t>
    <phoneticPr fontId="2" type="noConversion"/>
  </si>
  <si>
    <t>순위</t>
    <phoneticPr fontId="2" type="noConversion"/>
  </si>
  <si>
    <t>직종또는 
직위(급)</t>
    <phoneticPr fontId="2" type="noConversion"/>
  </si>
  <si>
    <t>성명</t>
    <phoneticPr fontId="2" type="noConversion"/>
  </si>
  <si>
    <t>본봉</t>
    <phoneticPr fontId="2" type="noConversion"/>
  </si>
  <si>
    <t>수당</t>
    <phoneticPr fontId="2" type="noConversion"/>
  </si>
  <si>
    <t>계</t>
    <phoneticPr fontId="2" type="noConversion"/>
  </si>
  <si>
    <t>공제액</t>
    <phoneticPr fontId="2" type="noConversion"/>
  </si>
  <si>
    <t>차감
지급액</t>
    <phoneticPr fontId="2" type="noConversion"/>
  </si>
  <si>
    <t>예 산 총 칙</t>
    <phoneticPr fontId="2" type="noConversion"/>
  </si>
  <si>
    <t>제2조 (예산내역) 사회복지법인 송원의 법인회계의 세입ㆍ세출 예산의 편성내역은</t>
    <phoneticPr fontId="2" type="noConversion"/>
  </si>
  <si>
    <t>별지와 같다.</t>
    <phoneticPr fontId="2" type="noConversion"/>
  </si>
  <si>
    <t xml:space="preserve">제3조 (예산의 집행) 예산은 사회복지법인 및 사회복지시설 재무 ․ 회계규칙 및 </t>
    <phoneticPr fontId="2" type="noConversion"/>
  </si>
  <si>
    <t>제4조 (예산의 전용)</t>
    <phoneticPr fontId="2" type="noConversion"/>
  </si>
  <si>
    <t xml:space="preserve"> 가. 예산의 과목 중 관, 항의 전용은 이사회의 승인을 얻어 관할구청에 보고한 뒤 </t>
    <phoneticPr fontId="2" type="noConversion"/>
  </si>
  <si>
    <t xml:space="preserve"> 나. 예산의 과목 중 목 간 전용은 이사장의 결재로서 전용할 수 있다. 다만 이 경우</t>
    <phoneticPr fontId="2" type="noConversion"/>
  </si>
  <si>
    <t xml:space="preserve"> 다. 예비비의 사용은 이사장의 사전승인을 요한다.</t>
    <phoneticPr fontId="2" type="noConversion"/>
  </si>
  <si>
    <t>세          입</t>
    <phoneticPr fontId="2" type="noConversion"/>
  </si>
  <si>
    <t>세          출</t>
    <phoneticPr fontId="2" type="noConversion"/>
  </si>
  <si>
    <t>과        목</t>
    <phoneticPr fontId="2" type="noConversion"/>
  </si>
  <si>
    <t>금  액</t>
    <phoneticPr fontId="2" type="noConversion"/>
  </si>
  <si>
    <t>%</t>
    <phoneticPr fontId="2" type="noConversion"/>
  </si>
  <si>
    <t>사  무  비</t>
    <phoneticPr fontId="2" type="noConversion"/>
  </si>
  <si>
    <t>기본재산수입</t>
    <phoneticPr fontId="2" type="noConversion"/>
  </si>
  <si>
    <t>인  건  비</t>
    <phoneticPr fontId="2" type="noConversion"/>
  </si>
  <si>
    <t>보조금수입</t>
    <phoneticPr fontId="2" type="noConversion"/>
  </si>
  <si>
    <t>업무추진비</t>
    <phoneticPr fontId="2" type="noConversion"/>
  </si>
  <si>
    <t>운  영  비</t>
    <phoneticPr fontId="2" type="noConversion"/>
  </si>
  <si>
    <t>후원금수입</t>
    <phoneticPr fontId="2" type="noConversion"/>
  </si>
  <si>
    <t>재산조성비</t>
    <phoneticPr fontId="2" type="noConversion"/>
  </si>
  <si>
    <t>전 입 금</t>
    <phoneticPr fontId="2" type="noConversion"/>
  </si>
  <si>
    <t>전 출 금</t>
    <phoneticPr fontId="2" type="noConversion"/>
  </si>
  <si>
    <t>이 월 금</t>
    <phoneticPr fontId="2" type="noConversion"/>
  </si>
  <si>
    <t>잡 지 출</t>
    <phoneticPr fontId="2" type="noConversion"/>
  </si>
  <si>
    <t>잡 수 입</t>
    <phoneticPr fontId="2" type="noConversion"/>
  </si>
  <si>
    <t>예비비</t>
    <phoneticPr fontId="2" type="noConversion"/>
  </si>
  <si>
    <t>예비비및기타</t>
    <phoneticPr fontId="2" type="noConversion"/>
  </si>
  <si>
    <t>합    계</t>
    <phoneticPr fontId="2" type="noConversion"/>
  </si>
  <si>
    <t>임대료수입</t>
    <phoneticPr fontId="2" type="noConversion"/>
  </si>
  <si>
    <t xml:space="preserve">    사회복지법인   송원</t>
    <phoneticPr fontId="2" type="noConversion"/>
  </si>
  <si>
    <t>자부담</t>
    <phoneticPr fontId="2" type="noConversion"/>
  </si>
  <si>
    <t>후원금</t>
    <phoneticPr fontId="2" type="noConversion"/>
  </si>
  <si>
    <t>기타잡수입</t>
    <phoneticPr fontId="2" type="noConversion"/>
  </si>
  <si>
    <t>○산하시설 '인성원' 전출금</t>
    <phoneticPr fontId="2" type="noConversion"/>
  </si>
  <si>
    <t>○ 산하시설 '송원정신요양원' 전출금</t>
    <phoneticPr fontId="2" type="noConversion"/>
  </si>
  <si>
    <t>○ 산하시설 '송원노인전문요양원' 전출금</t>
    <phoneticPr fontId="2" type="noConversion"/>
  </si>
  <si>
    <t>○ 위탁시설 '부산희망등대종합지원센터'전출금</t>
    <phoneticPr fontId="2" type="noConversion"/>
  </si>
  <si>
    <t>시설전출금</t>
    <phoneticPr fontId="2" type="noConversion"/>
  </si>
  <si>
    <t>○산하시설 '인성원' 전출금(후원금)</t>
    <phoneticPr fontId="2" type="noConversion"/>
  </si>
  <si>
    <t>○ 산하시설 '송원정신요양원' 전출금(후원금)</t>
    <phoneticPr fontId="2" type="noConversion"/>
  </si>
  <si>
    <t>○ 산하시설 '송원노인전문요양원' 전출금(후원금)</t>
    <phoneticPr fontId="2" type="noConversion"/>
  </si>
  <si>
    <t>○ 위탁시설 '부산희망등대종합지원센터'전출금(후원금)</t>
    <phoneticPr fontId="2" type="noConversion"/>
  </si>
  <si>
    <t>시설전출금
(후원금)</t>
    <phoneticPr fontId="2" type="noConversion"/>
  </si>
  <si>
    <t>내역</t>
    <phoneticPr fontId="2" type="noConversion"/>
  </si>
  <si>
    <t>산하시설 '인성원' 전출금</t>
    <phoneticPr fontId="2" type="noConversion"/>
  </si>
  <si>
    <t>산하시설 '송원정신요양원' 전출금</t>
    <phoneticPr fontId="2" type="noConversion"/>
  </si>
  <si>
    <t>산하시설 '송원노인전문요양원' 전출금</t>
    <phoneticPr fontId="2" type="noConversion"/>
  </si>
  <si>
    <t>위탁시설 '부산희망등대종합지원센터'전출금</t>
    <phoneticPr fontId="2" type="noConversion"/>
  </si>
  <si>
    <t>산하시설 '인성원' 전출금(후원금)</t>
    <phoneticPr fontId="2" type="noConversion"/>
  </si>
  <si>
    <t>산하시설 '송원정신요양원' 전출금(후원금)</t>
    <phoneticPr fontId="2" type="noConversion"/>
  </si>
  <si>
    <t>산하시설 '송원노인전문요양원' 전출금(후원금)</t>
    <phoneticPr fontId="2" type="noConversion"/>
  </si>
  <si>
    <t>위탁시설 '부산희망등대종합지원센터'전출금(후원금)</t>
    <phoneticPr fontId="2" type="noConversion"/>
  </si>
  <si>
    <t>계</t>
    <phoneticPr fontId="2" type="noConversion"/>
  </si>
  <si>
    <t>기관
운영비</t>
    <phoneticPr fontId="2" type="noConversion"/>
  </si>
  <si>
    <t>시 설 비</t>
    <phoneticPr fontId="2" type="noConversion"/>
  </si>
  <si>
    <t>관계규정을 준수하여 집행한다.</t>
    <phoneticPr fontId="2" type="noConversion"/>
  </si>
  <si>
    <t>증 감
(B-A)</t>
    <phoneticPr fontId="2" type="noConversion"/>
  </si>
  <si>
    <t>○ 기타통장예금이자수입</t>
    <phoneticPr fontId="2" type="noConversion"/>
  </si>
  <si>
    <t>제 세
공과금</t>
    <phoneticPr fontId="2" type="noConversion"/>
  </si>
  <si>
    <t>자부담</t>
    <phoneticPr fontId="2" type="noConversion"/>
  </si>
  <si>
    <t>후원금</t>
    <phoneticPr fontId="2" type="noConversion"/>
  </si>
  <si>
    <t>계</t>
    <phoneticPr fontId="2" type="noConversion"/>
  </si>
  <si>
    <t>자부담</t>
    <phoneticPr fontId="2" type="noConversion"/>
  </si>
  <si>
    <t>후원금</t>
    <phoneticPr fontId="2" type="noConversion"/>
  </si>
  <si>
    <t>1</t>
    <phoneticPr fontId="2" type="noConversion"/>
  </si>
  <si>
    <t>사무원</t>
    <phoneticPr fontId="2" type="noConversion"/>
  </si>
  <si>
    <t>권태윤</t>
    <phoneticPr fontId="2" type="noConversion"/>
  </si>
  <si>
    <t>비 고</t>
    <phoneticPr fontId="2" type="noConversion"/>
  </si>
  <si>
    <t>급여</t>
    <phoneticPr fontId="2" type="noConversion"/>
  </si>
  <si>
    <t>급여</t>
    <phoneticPr fontId="2" type="noConversion"/>
  </si>
  <si>
    <t>○ 위탁시설 '부산희망드림센터'전출금</t>
    <phoneticPr fontId="2" type="noConversion"/>
  </si>
  <si>
    <t>위탁시설 '부산희망드림센터'전출금</t>
    <phoneticPr fontId="2" type="noConversion"/>
  </si>
  <si>
    <t>위탁시설 '부산희망드림센터'전출금(후원금)</t>
    <phoneticPr fontId="2" type="noConversion"/>
  </si>
  <si>
    <t>○ 후원금이월금</t>
    <phoneticPr fontId="2" type="noConversion"/>
  </si>
  <si>
    <t>우편등기료, 관리비, 전화요금등</t>
    <phoneticPr fontId="2" type="noConversion"/>
  </si>
  <si>
    <t>○ 자부담이월금</t>
    <phoneticPr fontId="2" type="noConversion"/>
  </si>
  <si>
    <t>○ 이사회운영비</t>
    <phoneticPr fontId="2" type="noConversion"/>
  </si>
  <si>
    <t xml:space="preserve">공익법인수수료, 서류발급수수료등 </t>
    <phoneticPr fontId="2" type="noConversion"/>
  </si>
  <si>
    <t>○ 재산세 및 취득세 , 협회비 등</t>
    <phoneticPr fontId="2" type="noConversion"/>
  </si>
  <si>
    <t>○ 유관기관의 업무 협의 등</t>
    <phoneticPr fontId="2" type="noConversion"/>
  </si>
  <si>
    <t xml:space="preserve">○ 공익법인수수료, 서류발급수수료등 </t>
    <phoneticPr fontId="2" type="noConversion"/>
  </si>
  <si>
    <t>○ 우편등기료, 관리비, 전화요금등</t>
    <phoneticPr fontId="2" type="noConversion"/>
  </si>
  <si>
    <t>○ 협회비, 재산세 및 취득세 등</t>
    <phoneticPr fontId="2" type="noConversion"/>
  </si>
  <si>
    <t>○ 기타 운영비</t>
    <phoneticPr fontId="2" type="noConversion"/>
  </si>
  <si>
    <t>전년도이월금(지정후원금)</t>
    <phoneticPr fontId="2" type="noConversion"/>
  </si>
  <si>
    <r>
      <t>전년도이월금</t>
    </r>
    <r>
      <rPr>
        <sz val="8"/>
        <rFont val="맑은 고딕"/>
        <family val="3"/>
        <charset val="129"/>
        <scheme val="major"/>
      </rPr>
      <t>(비지정후원금)</t>
    </r>
    <phoneticPr fontId="2" type="noConversion"/>
  </si>
  <si>
    <t>수용비 및
수수료</t>
    <phoneticPr fontId="2" type="noConversion"/>
  </si>
  <si>
    <t>○ 개인 및 단체후원금</t>
    <phoneticPr fontId="2" type="noConversion"/>
  </si>
  <si>
    <t>사회복지법인 송원 2026년 예산서</t>
    <phoneticPr fontId="2" type="noConversion"/>
  </si>
  <si>
    <t>2026년도 예산서(안)</t>
    <phoneticPr fontId="2" type="noConversion"/>
  </si>
  <si>
    <t>2025. 12</t>
    <phoneticPr fontId="2" type="noConversion"/>
  </si>
  <si>
    <t xml:space="preserve"> 사회복지법인 송원 2026년도 예산(안) </t>
    <phoneticPr fontId="2" type="noConversion"/>
  </si>
  <si>
    <t>2025년도
예산(A)</t>
    <phoneticPr fontId="2" type="noConversion"/>
  </si>
  <si>
    <t>2026년 
예산(B)</t>
    <phoneticPr fontId="2" type="noConversion"/>
  </si>
  <si>
    <t xml:space="preserve"> 사회복지법인 송원 2026년 예산(안) </t>
    <phoneticPr fontId="2" type="noConversion"/>
  </si>
  <si>
    <t>2025년도
예 산(A)</t>
    <phoneticPr fontId="2" type="noConversion"/>
  </si>
  <si>
    <r>
      <t xml:space="preserve">○ </t>
    </r>
    <r>
      <rPr>
        <sz val="6"/>
        <rFont val="맑은 고딕"/>
        <family val="3"/>
        <charset val="129"/>
      </rPr>
      <t>정기예금(기본재산) 이자수입</t>
    </r>
    <r>
      <rPr>
        <sz val="7"/>
        <rFont val="맑은 고딕"/>
        <family val="3"/>
        <charset val="129"/>
      </rPr>
      <t xml:space="preserve">
    16,000천원*2.74%
○ 정기예금(기본재산) 이자수입
    30,000천원*2.74%</t>
    </r>
    <phoneticPr fontId="2" type="noConversion"/>
  </si>
  <si>
    <t>사회복지법인 송원 2026년도 예산(안) 총괄표</t>
    <phoneticPr fontId="2" type="noConversion"/>
  </si>
  <si>
    <t>2026년도 예산안(B)</t>
    <phoneticPr fontId="2" type="noConversion"/>
  </si>
  <si>
    <t>○ 500천원*12월</t>
    <phoneticPr fontId="2" type="noConversion"/>
  </si>
  <si>
    <t>제1조 (예산의 규모) 2026년도 사회복지법인 송원의 예산 규모는 다음과 같다.</t>
    <phoneticPr fontId="2" type="noConversion"/>
  </si>
  <si>
    <t xml:space="preserve">   가. 세입예산액 : 21,001천원</t>
    <phoneticPr fontId="2" type="noConversion"/>
  </si>
  <si>
    <t xml:space="preserve">   나. 세출예산액 : 21,001천원</t>
    <phoneticPr fontId="2" type="noConversion"/>
  </si>
  <si>
    <t>○ 25년 장애인고용 장려금</t>
    <phoneticPr fontId="2" type="noConversion"/>
  </si>
  <si>
    <t>500,000원*9개월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</si>
</sst>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0.00_ "/>
    <numFmt numFmtId="177" formatCode="#,##0.00_ "/>
    <numFmt numFmtId="178" formatCode="#,##0_ "/>
    <numFmt numFmtId="179" formatCode="_-* #,##0.0_-;\-* #,##0.0_-;_-* &quot;-&quot;?_-;_-@_-"/>
    <numFmt numFmtId="180" formatCode="#,##0\ ;\ &quot;Δ&quot;\ #,##0\ ;\ 0\ ;"/>
    <numFmt numFmtId="181" formatCode="#,##0\ ;\ &quot;Δ&quot;\ #,##0\ ;_-* &quot;-&quot;_-;_-@_-"/>
  </numFmts>
  <fonts count="32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7"/>
      <name val="맑은 고딕"/>
      <family val="3"/>
      <charset val="129"/>
    </font>
    <font>
      <sz val="24"/>
      <name val="HY견고딕"/>
      <family val="1"/>
      <charset val="129"/>
    </font>
    <font>
      <sz val="11"/>
      <name val="HY견고딕"/>
      <family val="1"/>
      <charset val="129"/>
    </font>
    <font>
      <sz val="6"/>
      <name val="맑은 고딕"/>
      <family val="3"/>
      <charset val="129"/>
    </font>
    <font>
      <sz val="11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b/>
      <sz val="7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7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b/>
      <sz val="24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ajor"/>
    </font>
    <font>
      <b/>
      <sz val="32"/>
      <name val="맑은 고딕"/>
      <family val="3"/>
      <charset val="129"/>
      <scheme val="major"/>
    </font>
    <font>
      <b/>
      <u val="double"/>
      <sz val="18"/>
      <name val="맑은 고딕"/>
      <family val="3"/>
      <charset val="129"/>
      <scheme val="major"/>
    </font>
    <font>
      <sz val="6"/>
      <name val="맑은 고딕"/>
      <family val="3"/>
      <charset val="129"/>
      <scheme val="major"/>
    </font>
    <font>
      <sz val="8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u/>
      <sz val="11"/>
      <name val="맑은 고딕"/>
      <family val="3"/>
      <charset val="129"/>
      <scheme val="major"/>
    </font>
    <font>
      <b/>
      <sz val="24"/>
      <color rgb="FF000000"/>
      <name val="HY견고딕"/>
      <family val="1"/>
      <charset val="129"/>
    </font>
    <font>
      <b/>
      <sz val="14"/>
      <name val="맑은 고딕"/>
      <family val="3"/>
      <charset val="129"/>
      <scheme val="major"/>
    </font>
    <font>
      <b/>
      <u val="double"/>
      <sz val="20"/>
      <name val="맑은 고딕"/>
      <family val="3"/>
      <charset val="129"/>
      <scheme val="major"/>
    </font>
    <font>
      <b/>
      <u/>
      <sz val="20"/>
      <name val="맑은 고딕"/>
      <family val="3"/>
      <charset val="129"/>
      <scheme val="major"/>
    </font>
    <font>
      <b/>
      <sz val="20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b/>
      <sz val="35"/>
      <name val="HY견고딕"/>
      <family val="1"/>
      <charset val="129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418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41" fontId="7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1" fontId="9" fillId="0" borderId="2" xfId="0" applyNumberFormat="1" applyFont="1" applyBorder="1" applyAlignment="1">
      <alignment horizontal="center" vertical="center" wrapText="1"/>
    </xf>
    <xf numFmtId="41" fontId="9" fillId="0" borderId="4" xfId="0" applyNumberFormat="1" applyFont="1" applyBorder="1" applyAlignment="1">
      <alignment horizontal="center" vertical="center" wrapText="1"/>
    </xf>
    <xf numFmtId="0" fontId="11" fillId="0" borderId="0" xfId="0" applyFont="1"/>
    <xf numFmtId="0" fontId="8" fillId="0" borderId="5" xfId="0" applyFont="1" applyBorder="1" applyAlignment="1">
      <alignment horizontal="center" vertical="center" wrapText="1"/>
    </xf>
    <xf numFmtId="41" fontId="7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1" fontId="7" fillId="0" borderId="0" xfId="1" applyFont="1" applyFill="1" applyAlignment="1">
      <alignment horizontal="left" vertical="center"/>
    </xf>
    <xf numFmtId="41" fontId="7" fillId="0" borderId="0" xfId="1" applyFont="1" applyFill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41" fontId="12" fillId="0" borderId="12" xfId="1" applyFont="1" applyFill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 wrapText="1"/>
    </xf>
    <xf numFmtId="41" fontId="12" fillId="0" borderId="12" xfId="1" applyFont="1" applyFill="1" applyBorder="1" applyAlignment="1">
      <alignment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1" fontId="13" fillId="0" borderId="0" xfId="1" applyFont="1" applyFill="1" applyAlignment="1">
      <alignment horizontal="left" vertical="center"/>
    </xf>
    <xf numFmtId="0" fontId="13" fillId="0" borderId="0" xfId="0" applyFont="1" applyAlignment="1">
      <alignment horizontal="center" vertical="center"/>
    </xf>
    <xf numFmtId="41" fontId="13" fillId="0" borderId="0" xfId="1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1" fontId="7" fillId="0" borderId="1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41" fontId="7" fillId="0" borderId="20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1" fontId="7" fillId="0" borderId="5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41" fontId="7" fillId="0" borderId="17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41" fontId="7" fillId="0" borderId="24" xfId="0" applyNumberFormat="1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178" fontId="7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179" fontId="13" fillId="0" borderId="25" xfId="0" applyNumberFormat="1" applyFont="1" applyBorder="1" applyAlignment="1">
      <alignment horizontal="center" vertical="center"/>
    </xf>
    <xf numFmtId="179" fontId="13" fillId="0" borderId="26" xfId="0" applyNumberFormat="1" applyFont="1" applyBorder="1" applyAlignment="1">
      <alignment horizontal="center" vertical="center"/>
    </xf>
    <xf numFmtId="179" fontId="13" fillId="0" borderId="18" xfId="0" applyNumberFormat="1" applyFont="1" applyBorder="1" applyAlignment="1">
      <alignment horizontal="center" vertical="center"/>
    </xf>
    <xf numFmtId="179" fontId="13" fillId="0" borderId="27" xfId="0" applyNumberFormat="1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left" vertical="center" shrinkToFit="1"/>
    </xf>
    <xf numFmtId="41" fontId="10" fillId="0" borderId="33" xfId="1" applyFont="1" applyFill="1" applyBorder="1" applyAlignment="1">
      <alignment horizontal="left" vertical="center" shrinkToFit="1"/>
    </xf>
    <xf numFmtId="0" fontId="10" fillId="0" borderId="33" xfId="0" applyFont="1" applyBorder="1" applyAlignment="1">
      <alignment horizontal="center" vertical="center" shrinkToFit="1"/>
    </xf>
    <xf numFmtId="41" fontId="10" fillId="0" borderId="33" xfId="1" applyFont="1" applyFill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left" vertical="center"/>
    </xf>
    <xf numFmtId="0" fontId="8" fillId="0" borderId="30" xfId="0" applyFont="1" applyBorder="1" applyAlignment="1">
      <alignment horizontal="center" vertical="center" wrapText="1"/>
    </xf>
    <xf numFmtId="41" fontId="9" fillId="0" borderId="7" xfId="0" applyNumberFormat="1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41" fontId="12" fillId="0" borderId="6" xfId="1" applyFont="1" applyFill="1" applyBorder="1" applyAlignment="1">
      <alignment horizontal="right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5" fillId="0" borderId="0" xfId="0" applyFont="1"/>
    <xf numFmtId="0" fontId="21" fillId="0" borderId="0" xfId="0" applyFont="1" applyAlignment="1">
      <alignment wrapText="1"/>
    </xf>
    <xf numFmtId="0" fontId="9" fillId="0" borderId="24" xfId="0" applyFont="1" applyBorder="1" applyAlignment="1">
      <alignment horizontal="center" vertical="center" wrapText="1" shrinkToFit="1"/>
    </xf>
    <xf numFmtId="41" fontId="22" fillId="2" borderId="4" xfId="0" applyNumberFormat="1" applyFont="1" applyFill="1" applyBorder="1" applyAlignment="1">
      <alignment horizontal="center" vertical="center"/>
    </xf>
    <xf numFmtId="41" fontId="8" fillId="3" borderId="35" xfId="0" applyNumberFormat="1" applyFont="1" applyFill="1" applyBorder="1" applyAlignment="1">
      <alignment horizontal="center" vertical="center"/>
    </xf>
    <xf numFmtId="41" fontId="8" fillId="0" borderId="2" xfId="0" applyNumberFormat="1" applyFont="1" applyBorder="1" applyAlignment="1">
      <alignment horizontal="center" vertical="center"/>
    </xf>
    <xf numFmtId="41" fontId="9" fillId="0" borderId="4" xfId="0" applyNumberFormat="1" applyFont="1" applyBorder="1" applyAlignment="1">
      <alignment horizontal="center" vertical="center"/>
    </xf>
    <xf numFmtId="41" fontId="8" fillId="0" borderId="4" xfId="0" applyNumberFormat="1" applyFont="1" applyBorder="1" applyAlignment="1">
      <alignment horizontal="center" vertical="center"/>
    </xf>
    <xf numFmtId="41" fontId="9" fillId="0" borderId="2" xfId="0" applyNumberFormat="1" applyFont="1" applyBorder="1" applyAlignment="1">
      <alignment horizontal="center" vertical="center"/>
    </xf>
    <xf numFmtId="41" fontId="9" fillId="0" borderId="4" xfId="0" applyNumberFormat="1" applyFont="1" applyBorder="1" applyAlignment="1">
      <alignment vertical="center"/>
    </xf>
    <xf numFmtId="41" fontId="8" fillId="3" borderId="36" xfId="0" applyNumberFormat="1" applyFont="1" applyFill="1" applyBorder="1" applyAlignment="1">
      <alignment horizontal="center" vertical="center"/>
    </xf>
    <xf numFmtId="41" fontId="9" fillId="0" borderId="37" xfId="0" applyNumberFormat="1" applyFont="1" applyBorder="1" applyAlignment="1">
      <alignment horizontal="center" vertical="center"/>
    </xf>
    <xf numFmtId="41" fontId="8" fillId="0" borderId="11" xfId="0" applyNumberFormat="1" applyFont="1" applyBorder="1" applyAlignment="1">
      <alignment horizontal="center" vertical="center"/>
    </xf>
    <xf numFmtId="41" fontId="9" fillId="0" borderId="11" xfId="0" applyNumberFormat="1" applyFont="1" applyBorder="1" applyAlignment="1">
      <alignment horizontal="center" vertical="center"/>
    </xf>
    <xf numFmtId="41" fontId="9" fillId="0" borderId="28" xfId="0" applyNumberFormat="1" applyFont="1" applyBorder="1" applyAlignment="1">
      <alignment horizontal="center" vertical="center"/>
    </xf>
    <xf numFmtId="41" fontId="8" fillId="0" borderId="28" xfId="0" applyNumberFormat="1" applyFont="1" applyBorder="1" applyAlignment="1">
      <alignment horizontal="center" vertical="center"/>
    </xf>
    <xf numFmtId="41" fontId="9" fillId="0" borderId="29" xfId="0" applyNumberFormat="1" applyFont="1" applyBorder="1" applyAlignment="1">
      <alignment horizontal="center" vertical="center"/>
    </xf>
    <xf numFmtId="41" fontId="9" fillId="0" borderId="7" xfId="0" applyNumberFormat="1" applyFont="1" applyBorder="1" applyAlignment="1">
      <alignment horizontal="center" vertical="center"/>
    </xf>
    <xf numFmtId="41" fontId="9" fillId="0" borderId="3" xfId="0" applyNumberFormat="1" applyFont="1" applyBorder="1" applyAlignment="1">
      <alignment horizontal="center" vertical="center" wrapText="1"/>
    </xf>
    <xf numFmtId="41" fontId="9" fillId="0" borderId="12" xfId="0" applyNumberFormat="1" applyFont="1" applyBorder="1" applyAlignment="1">
      <alignment horizontal="center" vertical="center" wrapText="1"/>
    </xf>
    <xf numFmtId="41" fontId="8" fillId="0" borderId="34" xfId="0" applyNumberFormat="1" applyFont="1" applyBorder="1" applyAlignment="1">
      <alignment horizontal="center" vertical="center" wrapText="1"/>
    </xf>
    <xf numFmtId="41" fontId="9" fillId="0" borderId="28" xfId="0" applyNumberFormat="1" applyFont="1" applyBorder="1" applyAlignment="1">
      <alignment horizontal="center" vertical="center" wrapText="1"/>
    </xf>
    <xf numFmtId="41" fontId="9" fillId="0" borderId="29" xfId="0" applyNumberFormat="1" applyFont="1" applyBorder="1" applyAlignment="1">
      <alignment horizontal="center" vertical="center" wrapText="1"/>
    </xf>
    <xf numFmtId="41" fontId="9" fillId="0" borderId="11" xfId="0" applyNumberFormat="1" applyFont="1" applyBorder="1" applyAlignment="1">
      <alignment horizontal="center" vertical="center" wrapText="1"/>
    </xf>
    <xf numFmtId="41" fontId="9" fillId="0" borderId="10" xfId="0" applyNumberFormat="1" applyFont="1" applyBorder="1" applyAlignment="1">
      <alignment horizontal="center" vertical="center" wrapText="1"/>
    </xf>
    <xf numFmtId="41" fontId="9" fillId="0" borderId="39" xfId="0" applyNumberFormat="1" applyFont="1" applyBorder="1" applyAlignment="1">
      <alignment horizontal="center" vertical="center" wrapText="1"/>
    </xf>
    <xf numFmtId="41" fontId="9" fillId="0" borderId="40" xfId="0" applyNumberFormat="1" applyFont="1" applyBorder="1" applyAlignment="1">
      <alignment horizontal="center" vertical="center" wrapText="1"/>
    </xf>
    <xf numFmtId="41" fontId="9" fillId="0" borderId="41" xfId="0" applyNumberFormat="1" applyFont="1" applyBorder="1" applyAlignment="1">
      <alignment horizontal="center" vertical="center" wrapText="1"/>
    </xf>
    <xf numFmtId="41" fontId="8" fillId="0" borderId="42" xfId="0" applyNumberFormat="1" applyFont="1" applyBorder="1" applyAlignment="1">
      <alignment horizontal="center" vertical="center" wrapText="1"/>
    </xf>
    <xf numFmtId="41" fontId="9" fillId="0" borderId="43" xfId="0" applyNumberFormat="1" applyFont="1" applyBorder="1" applyAlignment="1">
      <alignment horizontal="center" vertical="center" wrapText="1"/>
    </xf>
    <xf numFmtId="41" fontId="9" fillId="0" borderId="44" xfId="0" applyNumberFormat="1" applyFont="1" applyBorder="1" applyAlignment="1">
      <alignment horizontal="center" vertical="center" wrapText="1"/>
    </xf>
    <xf numFmtId="0" fontId="8" fillId="5" borderId="30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41" fontId="8" fillId="5" borderId="35" xfId="0" applyNumberFormat="1" applyFont="1" applyFill="1" applyBorder="1" applyAlignment="1">
      <alignment horizontal="center" vertical="center" wrapText="1"/>
    </xf>
    <xf numFmtId="41" fontId="8" fillId="5" borderId="45" xfId="0" applyNumberFormat="1" applyFont="1" applyFill="1" applyBorder="1" applyAlignment="1">
      <alignment horizontal="center" vertical="center" wrapText="1"/>
    </xf>
    <xf numFmtId="0" fontId="8" fillId="5" borderId="32" xfId="0" applyFont="1" applyFill="1" applyBorder="1" applyAlignment="1">
      <alignment horizontal="center" vertical="center" wrapText="1"/>
    </xf>
    <xf numFmtId="0" fontId="9" fillId="5" borderId="32" xfId="0" applyFont="1" applyFill="1" applyBorder="1" applyAlignment="1">
      <alignment horizontal="center" vertical="center" wrapText="1"/>
    </xf>
    <xf numFmtId="41" fontId="8" fillId="5" borderId="36" xfId="0" applyNumberFormat="1" applyFont="1" applyFill="1" applyBorder="1" applyAlignment="1">
      <alignment horizontal="center" vertical="center" wrapText="1"/>
    </xf>
    <xf numFmtId="41" fontId="8" fillId="5" borderId="42" xfId="0" applyNumberFormat="1" applyFont="1" applyFill="1" applyBorder="1" applyAlignment="1">
      <alignment horizontal="center" vertical="center" wrapText="1"/>
    </xf>
    <xf numFmtId="41" fontId="8" fillId="5" borderId="34" xfId="0" applyNumberFormat="1" applyFont="1" applyFill="1" applyBorder="1" applyAlignment="1">
      <alignment horizontal="center" vertical="center" wrapText="1"/>
    </xf>
    <xf numFmtId="0" fontId="23" fillId="0" borderId="0" xfId="0" applyFont="1"/>
    <xf numFmtId="41" fontId="8" fillId="0" borderId="39" xfId="0" applyNumberFormat="1" applyFont="1" applyBorder="1" applyAlignment="1">
      <alignment horizontal="center" vertical="center"/>
    </xf>
    <xf numFmtId="41" fontId="9" fillId="0" borderId="40" xfId="0" applyNumberFormat="1" applyFont="1" applyBorder="1" applyAlignment="1">
      <alignment horizontal="center" vertical="center"/>
    </xf>
    <xf numFmtId="41" fontId="9" fillId="0" borderId="39" xfId="0" applyNumberFormat="1" applyFont="1" applyBorder="1" applyAlignment="1">
      <alignment horizontal="center" vertical="center"/>
    </xf>
    <xf numFmtId="41" fontId="8" fillId="0" borderId="40" xfId="0" applyNumberFormat="1" applyFont="1" applyBorder="1" applyAlignment="1">
      <alignment horizontal="center" vertical="center"/>
    </xf>
    <xf numFmtId="41" fontId="9" fillId="0" borderId="40" xfId="0" applyNumberFormat="1" applyFont="1" applyBorder="1" applyAlignment="1">
      <alignment vertical="center"/>
    </xf>
    <xf numFmtId="41" fontId="9" fillId="0" borderId="41" xfId="0" applyNumberFormat="1" applyFont="1" applyBorder="1" applyAlignment="1">
      <alignment horizontal="center" vertical="center"/>
    </xf>
    <xf numFmtId="41" fontId="9" fillId="0" borderId="46" xfId="0" applyNumberFormat="1" applyFont="1" applyBorder="1" applyAlignment="1">
      <alignment horizontal="center" vertical="center"/>
    </xf>
    <xf numFmtId="41" fontId="9" fillId="0" borderId="44" xfId="0" applyNumberFormat="1" applyFont="1" applyBorder="1" applyAlignment="1">
      <alignment horizontal="center" vertical="center"/>
    </xf>
    <xf numFmtId="0" fontId="8" fillId="5" borderId="30" xfId="0" applyFont="1" applyFill="1" applyBorder="1" applyAlignment="1">
      <alignment horizontal="center" vertical="center"/>
    </xf>
    <xf numFmtId="41" fontId="8" fillId="5" borderId="35" xfId="0" applyNumberFormat="1" applyFont="1" applyFill="1" applyBorder="1" applyAlignment="1">
      <alignment horizontal="center" vertical="center"/>
    </xf>
    <xf numFmtId="41" fontId="8" fillId="5" borderId="45" xfId="0" applyNumberFormat="1" applyFont="1" applyFill="1" applyBorder="1" applyAlignment="1">
      <alignment horizontal="center" vertical="center"/>
    </xf>
    <xf numFmtId="0" fontId="8" fillId="5" borderId="32" xfId="0" applyFont="1" applyFill="1" applyBorder="1" applyAlignment="1">
      <alignment horizontal="center" vertical="center"/>
    </xf>
    <xf numFmtId="41" fontId="8" fillId="5" borderId="36" xfId="0" applyNumberFormat="1" applyFont="1" applyFill="1" applyBorder="1" applyAlignment="1">
      <alignment horizontal="center" vertical="center"/>
    </xf>
    <xf numFmtId="41" fontId="8" fillId="5" borderId="42" xfId="0" applyNumberFormat="1" applyFont="1" applyFill="1" applyBorder="1" applyAlignment="1">
      <alignment horizontal="center" vertical="center"/>
    </xf>
    <xf numFmtId="41" fontId="8" fillId="5" borderId="34" xfId="0" applyNumberFormat="1" applyFont="1" applyFill="1" applyBorder="1" applyAlignment="1">
      <alignment horizontal="center" vertical="center"/>
    </xf>
    <xf numFmtId="41" fontId="7" fillId="0" borderId="0" xfId="0" applyNumberFormat="1" applyFont="1"/>
    <xf numFmtId="0" fontId="13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1" fontId="22" fillId="6" borderId="4" xfId="0" applyNumberFormat="1" applyFont="1" applyFill="1" applyBorder="1" applyAlignment="1">
      <alignment horizontal="center" vertical="center" wrapText="1"/>
    </xf>
    <xf numFmtId="41" fontId="22" fillId="6" borderId="40" xfId="0" applyNumberFormat="1" applyFont="1" applyFill="1" applyBorder="1" applyAlignment="1">
      <alignment horizontal="center" vertical="center" wrapText="1"/>
    </xf>
    <xf numFmtId="41" fontId="22" fillId="7" borderId="4" xfId="0" applyNumberFormat="1" applyFont="1" applyFill="1" applyBorder="1" applyAlignment="1">
      <alignment horizontal="center" vertical="center"/>
    </xf>
    <xf numFmtId="41" fontId="22" fillId="7" borderId="40" xfId="0" applyNumberFormat="1" applyFont="1" applyFill="1" applyBorder="1" applyAlignment="1">
      <alignment horizontal="center" vertical="center"/>
    </xf>
    <xf numFmtId="41" fontId="15" fillId="6" borderId="47" xfId="0" applyNumberFormat="1" applyFont="1" applyFill="1" applyBorder="1" applyAlignment="1">
      <alignment horizontal="center" vertical="center"/>
    </xf>
    <xf numFmtId="41" fontId="22" fillId="6" borderId="47" xfId="0" applyNumberFormat="1" applyFont="1" applyFill="1" applyBorder="1" applyAlignment="1">
      <alignment horizontal="center" vertical="center"/>
    </xf>
    <xf numFmtId="41" fontId="15" fillId="7" borderId="47" xfId="0" applyNumberFormat="1" applyFont="1" applyFill="1" applyBorder="1" applyAlignment="1">
      <alignment horizontal="center" vertical="center"/>
    </xf>
    <xf numFmtId="41" fontId="22" fillId="7" borderId="48" xfId="0" applyNumberFormat="1" applyFont="1" applyFill="1" applyBorder="1" applyAlignment="1">
      <alignment horizontal="center" vertical="center"/>
    </xf>
    <xf numFmtId="41" fontId="7" fillId="0" borderId="0" xfId="0" applyNumberFormat="1" applyFont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22" fillId="0" borderId="27" xfId="0" applyFont="1" applyBorder="1" applyAlignment="1">
      <alignment horizontal="center" vertical="center" shrinkToFit="1"/>
    </xf>
    <xf numFmtId="41" fontId="22" fillId="4" borderId="27" xfId="0" applyNumberFormat="1" applyFont="1" applyFill="1" applyBorder="1" applyAlignment="1">
      <alignment horizontal="center" vertical="center" shrinkToFit="1"/>
    </xf>
    <xf numFmtId="41" fontId="8" fillId="4" borderId="49" xfId="0" applyNumberFormat="1" applyFont="1" applyFill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wrapText="1" shrinkToFit="1"/>
    </xf>
    <xf numFmtId="0" fontId="7" fillId="0" borderId="20" xfId="0" applyFont="1" applyBorder="1" applyAlignment="1">
      <alignment horizontal="center" vertical="center" shrinkToFit="1"/>
    </xf>
    <xf numFmtId="41" fontId="9" fillId="0" borderId="51" xfId="0" applyNumberFormat="1" applyFont="1" applyBorder="1" applyAlignment="1">
      <alignment horizontal="center" vertical="center" wrapText="1"/>
    </xf>
    <xf numFmtId="41" fontId="9" fillId="0" borderId="50" xfId="0" applyNumberFormat="1" applyFont="1" applyBorder="1" applyAlignment="1">
      <alignment horizontal="center" vertical="center" wrapText="1"/>
    </xf>
    <xf numFmtId="41" fontId="9" fillId="0" borderId="52" xfId="0" applyNumberFormat="1" applyFont="1" applyBorder="1" applyAlignment="1">
      <alignment horizontal="center" vertical="center" wrapText="1"/>
    </xf>
    <xf numFmtId="41" fontId="9" fillId="0" borderId="53" xfId="0" applyNumberFormat="1" applyFont="1" applyBorder="1" applyAlignment="1">
      <alignment horizontal="center" vertical="center" wrapText="1"/>
    </xf>
    <xf numFmtId="41" fontId="8" fillId="0" borderId="33" xfId="0" applyNumberFormat="1" applyFont="1" applyBorder="1" applyAlignment="1">
      <alignment horizontal="center" vertical="center" wrapText="1"/>
    </xf>
    <xf numFmtId="41" fontId="9" fillId="0" borderId="0" xfId="0" applyNumberFormat="1" applyFont="1" applyAlignment="1">
      <alignment horizontal="center" vertical="center" wrapText="1"/>
    </xf>
    <xf numFmtId="41" fontId="8" fillId="5" borderId="33" xfId="0" applyNumberFormat="1" applyFont="1" applyFill="1" applyBorder="1" applyAlignment="1">
      <alignment horizontal="center" vertical="center" wrapText="1"/>
    </xf>
    <xf numFmtId="41" fontId="7" fillId="0" borderId="0" xfId="1" applyFont="1"/>
    <xf numFmtId="41" fontId="11" fillId="0" borderId="0" xfId="0" applyNumberFormat="1" applyFont="1"/>
    <xf numFmtId="41" fontId="7" fillId="0" borderId="20" xfId="1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49" fontId="14" fillId="0" borderId="19" xfId="0" applyNumberFormat="1" applyFont="1" applyBorder="1" applyAlignment="1">
      <alignment horizontal="center" vertical="center"/>
    </xf>
    <xf numFmtId="180" fontId="29" fillId="10" borderId="1" xfId="0" applyNumberFormat="1" applyFont="1" applyFill="1" applyBorder="1" applyAlignment="1">
      <alignment horizontal="right" vertical="center" shrinkToFit="1"/>
    </xf>
    <xf numFmtId="180" fontId="29" fillId="11" borderId="69" xfId="0" applyNumberFormat="1" applyFont="1" applyFill="1" applyBorder="1" applyAlignment="1">
      <alignment horizontal="right" vertical="center" shrinkToFit="1"/>
    </xf>
    <xf numFmtId="180" fontId="29" fillId="10" borderId="22" xfId="0" applyNumberFormat="1" applyFont="1" applyFill="1" applyBorder="1" applyAlignment="1">
      <alignment horizontal="right" vertical="center" shrinkToFit="1"/>
    </xf>
    <xf numFmtId="180" fontId="30" fillId="11" borderId="69" xfId="0" applyNumberFormat="1" applyFont="1" applyFill="1" applyBorder="1" applyAlignment="1">
      <alignment horizontal="right" vertical="center" shrinkToFit="1"/>
    </xf>
    <xf numFmtId="0" fontId="9" fillId="0" borderId="5" xfId="0" applyFont="1" applyBorder="1" applyAlignment="1">
      <alignment horizontal="center" vertical="center" wrapText="1"/>
    </xf>
    <xf numFmtId="180" fontId="29" fillId="13" borderId="23" xfId="0" applyNumberFormat="1" applyFont="1" applyFill="1" applyBorder="1" applyAlignment="1">
      <alignment horizontal="right" vertical="center" shrinkToFit="1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81" fontId="8" fillId="5" borderId="34" xfId="0" applyNumberFormat="1" applyFont="1" applyFill="1" applyBorder="1" applyAlignment="1">
      <alignment horizontal="center" vertical="center" wrapText="1"/>
    </xf>
    <xf numFmtId="180" fontId="29" fillId="11" borderId="72" xfId="0" applyNumberFormat="1" applyFont="1" applyFill="1" applyBorder="1" applyAlignment="1">
      <alignment horizontal="right" vertical="center" shrinkToFit="1"/>
    </xf>
    <xf numFmtId="180" fontId="29" fillId="12" borderId="22" xfId="0" applyNumberFormat="1" applyFont="1" applyFill="1" applyBorder="1" applyAlignment="1">
      <alignment horizontal="right" vertical="center" shrinkToFit="1"/>
    </xf>
    <xf numFmtId="41" fontId="8" fillId="0" borderId="51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1" fontId="9" fillId="0" borderId="8" xfId="0" applyNumberFormat="1" applyFont="1" applyBorder="1" applyAlignment="1">
      <alignment horizontal="center" vertical="center"/>
    </xf>
    <xf numFmtId="41" fontId="9" fillId="0" borderId="43" xfId="0" applyNumberFormat="1" applyFont="1" applyBorder="1" applyAlignment="1">
      <alignment horizontal="center" vertical="center"/>
    </xf>
    <xf numFmtId="180" fontId="29" fillId="10" borderId="5" xfId="0" applyNumberFormat="1" applyFont="1" applyFill="1" applyBorder="1" applyAlignment="1">
      <alignment horizontal="right" vertical="center" shrinkToFit="1"/>
    </xf>
    <xf numFmtId="0" fontId="8" fillId="0" borderId="3" xfId="0" applyFont="1" applyBorder="1" applyAlignment="1">
      <alignment horizontal="center" vertical="center"/>
    </xf>
    <xf numFmtId="181" fontId="22" fillId="0" borderId="28" xfId="0" applyNumberFormat="1" applyFont="1" applyBorder="1" applyAlignment="1">
      <alignment horizontal="right" vertical="center" shrinkToFit="1"/>
    </xf>
    <xf numFmtId="181" fontId="8" fillId="0" borderId="31" xfId="0" applyNumberFormat="1" applyFont="1" applyBorder="1" applyAlignment="1">
      <alignment horizontal="right" vertical="center"/>
    </xf>
    <xf numFmtId="181" fontId="9" fillId="0" borderId="11" xfId="0" applyNumberFormat="1" applyFont="1" applyBorder="1" applyAlignment="1">
      <alignment horizontal="right" vertical="center"/>
    </xf>
    <xf numFmtId="181" fontId="8" fillId="0" borderId="11" xfId="0" applyNumberFormat="1" applyFont="1" applyBorder="1" applyAlignment="1">
      <alignment horizontal="right" vertical="center"/>
    </xf>
    <xf numFmtId="181" fontId="9" fillId="0" borderId="28" xfId="0" applyNumberFormat="1" applyFont="1" applyBorder="1" applyAlignment="1">
      <alignment horizontal="right" vertical="center"/>
    </xf>
    <xf numFmtId="181" fontId="8" fillId="0" borderId="28" xfId="0" applyNumberFormat="1" applyFont="1" applyBorder="1" applyAlignment="1">
      <alignment horizontal="right" vertical="center"/>
    </xf>
    <xf numFmtId="181" fontId="9" fillId="0" borderId="29" xfId="0" applyNumberFormat="1" applyFont="1" applyBorder="1" applyAlignment="1">
      <alignment horizontal="right" vertical="center"/>
    </xf>
    <xf numFmtId="181" fontId="9" fillId="0" borderId="10" xfId="0" applyNumberFormat="1" applyFont="1" applyBorder="1" applyAlignment="1">
      <alignment horizontal="right" vertical="center"/>
    </xf>
    <xf numFmtId="181" fontId="8" fillId="0" borderId="34" xfId="0" applyNumberFormat="1" applyFont="1" applyBorder="1" applyAlignment="1">
      <alignment horizontal="right" vertical="center"/>
    </xf>
    <xf numFmtId="181" fontId="9" fillId="0" borderId="38" xfId="0" applyNumberFormat="1" applyFont="1" applyBorder="1" applyAlignment="1">
      <alignment horizontal="right" vertical="center"/>
    </xf>
    <xf numFmtId="181" fontId="9" fillId="0" borderId="38" xfId="0" applyNumberFormat="1" applyFont="1" applyBorder="1" applyAlignment="1">
      <alignment horizontal="right" vertical="center" shrinkToFit="1"/>
    </xf>
    <xf numFmtId="41" fontId="8" fillId="0" borderId="74" xfId="0" applyNumberFormat="1" applyFont="1" applyBorder="1" applyAlignment="1">
      <alignment horizontal="center" vertical="center"/>
    </xf>
    <xf numFmtId="181" fontId="8" fillId="0" borderId="73" xfId="0" applyNumberFormat="1" applyFont="1" applyBorder="1" applyAlignment="1">
      <alignment horizontal="right" vertical="center"/>
    </xf>
    <xf numFmtId="41" fontId="8" fillId="4" borderId="75" xfId="0" applyNumberFormat="1" applyFont="1" applyFill="1" applyBorder="1" applyAlignment="1">
      <alignment horizontal="center" vertical="center"/>
    </xf>
    <xf numFmtId="41" fontId="8" fillId="4" borderId="69" xfId="0" applyNumberFormat="1" applyFont="1" applyFill="1" applyBorder="1" applyAlignment="1">
      <alignment horizontal="center" vertical="center" shrinkToFit="1"/>
    </xf>
    <xf numFmtId="41" fontId="8" fillId="4" borderId="76" xfId="0" applyNumberFormat="1" applyFont="1" applyFill="1" applyBorder="1" applyAlignment="1">
      <alignment horizontal="center" vertical="center" shrinkToFit="1"/>
    </xf>
    <xf numFmtId="41" fontId="9" fillId="0" borderId="77" xfId="0" applyNumberFormat="1" applyFont="1" applyBorder="1" applyAlignment="1">
      <alignment horizontal="center" vertical="center"/>
    </xf>
    <xf numFmtId="41" fontId="9" fillId="0" borderId="78" xfId="0" applyNumberFormat="1" applyFont="1" applyBorder="1" applyAlignment="1">
      <alignment horizontal="center" vertical="center" shrinkToFit="1"/>
    </xf>
    <xf numFmtId="41" fontId="9" fillId="0" borderId="79" xfId="0" applyNumberFormat="1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22" fillId="0" borderId="80" xfId="0" applyFont="1" applyBorder="1" applyAlignment="1">
      <alignment horizontal="center" vertical="center" wrapText="1"/>
    </xf>
    <xf numFmtId="41" fontId="22" fillId="4" borderId="80" xfId="0" applyNumberFormat="1" applyFont="1" applyFill="1" applyBorder="1" applyAlignment="1">
      <alignment horizontal="center" vertical="center"/>
    </xf>
    <xf numFmtId="41" fontId="8" fillId="4" borderId="81" xfId="0" applyNumberFormat="1" applyFont="1" applyFill="1" applyBorder="1" applyAlignment="1">
      <alignment horizontal="center" vertical="center"/>
    </xf>
    <xf numFmtId="41" fontId="9" fillId="0" borderId="80" xfId="0" applyNumberFormat="1" applyFont="1" applyBorder="1" applyAlignment="1">
      <alignment horizontal="center" vertical="center"/>
    </xf>
    <xf numFmtId="41" fontId="9" fillId="0" borderId="74" xfId="0" applyNumberFormat="1" applyFont="1" applyBorder="1" applyAlignment="1">
      <alignment horizontal="center" vertical="center"/>
    </xf>
    <xf numFmtId="41" fontId="8" fillId="0" borderId="80" xfId="0" applyNumberFormat="1" applyFont="1" applyBorder="1" applyAlignment="1">
      <alignment horizontal="center" vertical="center"/>
    </xf>
    <xf numFmtId="41" fontId="9" fillId="0" borderId="82" xfId="0" applyNumberFormat="1" applyFont="1" applyBorder="1" applyAlignment="1">
      <alignment horizontal="center" vertical="center"/>
    </xf>
    <xf numFmtId="41" fontId="9" fillId="0" borderId="80" xfId="0" applyNumberFormat="1" applyFont="1" applyBorder="1" applyAlignment="1">
      <alignment vertical="center"/>
    </xf>
    <xf numFmtId="41" fontId="9" fillId="0" borderId="83" xfId="0" applyNumberFormat="1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 shrinkToFit="1"/>
    </xf>
    <xf numFmtId="41" fontId="22" fillId="4" borderId="22" xfId="0" applyNumberFormat="1" applyFont="1" applyFill="1" applyBorder="1" applyAlignment="1">
      <alignment horizontal="center" vertical="center" shrinkToFit="1"/>
    </xf>
    <xf numFmtId="41" fontId="8" fillId="4" borderId="72" xfId="0" applyNumberFormat="1" applyFont="1" applyFill="1" applyBorder="1" applyAlignment="1">
      <alignment horizontal="center" vertical="center" shrinkToFit="1"/>
    </xf>
    <xf numFmtId="41" fontId="8" fillId="0" borderId="21" xfId="0" applyNumberFormat="1" applyFont="1" applyBorder="1" applyAlignment="1">
      <alignment horizontal="center" vertical="center"/>
    </xf>
    <xf numFmtId="41" fontId="8" fillId="0" borderId="25" xfId="0" applyNumberFormat="1" applyFont="1" applyBorder="1" applyAlignment="1">
      <alignment horizontal="center" vertical="center"/>
    </xf>
    <xf numFmtId="41" fontId="9" fillId="0" borderId="21" xfId="0" applyNumberFormat="1" applyFont="1" applyBorder="1" applyAlignment="1">
      <alignment horizontal="center" vertical="center" shrinkToFit="1"/>
    </xf>
    <xf numFmtId="41" fontId="9" fillId="0" borderId="25" xfId="0" applyNumberFormat="1" applyFont="1" applyBorder="1" applyAlignment="1">
      <alignment horizontal="center" vertical="center" shrinkToFit="1"/>
    </xf>
    <xf numFmtId="41" fontId="9" fillId="0" borderId="22" xfId="0" applyNumberFormat="1" applyFont="1" applyBorder="1" applyAlignment="1">
      <alignment horizontal="center" vertical="center" shrinkToFit="1"/>
    </xf>
    <xf numFmtId="41" fontId="8" fillId="0" borderId="21" xfId="0" applyNumberFormat="1" applyFont="1" applyBorder="1" applyAlignment="1">
      <alignment horizontal="center" vertical="center" shrinkToFit="1"/>
    </xf>
    <xf numFmtId="41" fontId="8" fillId="0" borderId="25" xfId="0" applyNumberFormat="1" applyFont="1" applyBorder="1" applyAlignment="1">
      <alignment horizontal="center" vertical="center" shrinkToFit="1"/>
    </xf>
    <xf numFmtId="41" fontId="9" fillId="0" borderId="27" xfId="0" applyNumberFormat="1" applyFont="1" applyBorder="1" applyAlignment="1">
      <alignment horizontal="center" vertical="center" shrinkToFit="1"/>
    </xf>
    <xf numFmtId="41" fontId="8" fillId="0" borderId="22" xfId="0" applyNumberFormat="1" applyFont="1" applyBorder="1" applyAlignment="1">
      <alignment horizontal="center" vertical="center" shrinkToFit="1"/>
    </xf>
    <xf numFmtId="41" fontId="8" fillId="0" borderId="27" xfId="0" applyNumberFormat="1" applyFont="1" applyBorder="1" applyAlignment="1">
      <alignment horizontal="center" vertical="center" shrinkToFit="1"/>
    </xf>
    <xf numFmtId="41" fontId="9" fillId="0" borderId="23" xfId="0" applyNumberFormat="1" applyFont="1" applyBorder="1" applyAlignment="1">
      <alignment horizontal="center" vertical="center" shrinkToFit="1"/>
    </xf>
    <xf numFmtId="41" fontId="9" fillId="0" borderId="84" xfId="0" applyNumberFormat="1" applyFont="1" applyBorder="1" applyAlignment="1">
      <alignment horizontal="center" vertical="center" shrinkToFit="1"/>
    </xf>
    <xf numFmtId="41" fontId="9" fillId="0" borderId="22" xfId="0" applyNumberFormat="1" applyFont="1" applyBorder="1" applyAlignment="1">
      <alignment vertical="center" shrinkToFit="1"/>
    </xf>
    <xf numFmtId="41" fontId="9" fillId="0" borderId="27" xfId="0" applyNumberFormat="1" applyFont="1" applyBorder="1" applyAlignment="1">
      <alignment vertical="center" shrinkToFit="1"/>
    </xf>
    <xf numFmtId="41" fontId="9" fillId="0" borderId="85" xfId="0" applyNumberFormat="1" applyFont="1" applyBorder="1" applyAlignment="1">
      <alignment horizontal="center" vertical="center" shrinkToFit="1"/>
    </xf>
    <xf numFmtId="41" fontId="9" fillId="0" borderId="86" xfId="0" applyNumberFormat="1" applyFont="1" applyBorder="1" applyAlignment="1">
      <alignment horizontal="center" vertical="center" shrinkToFit="1"/>
    </xf>
    <xf numFmtId="41" fontId="9" fillId="0" borderId="87" xfId="0" applyNumberFormat="1" applyFont="1" applyBorder="1" applyAlignment="1">
      <alignment horizontal="center" vertical="center" shrinkToFit="1"/>
    </xf>
    <xf numFmtId="41" fontId="9" fillId="0" borderId="66" xfId="0" applyNumberFormat="1" applyFont="1" applyBorder="1" applyAlignment="1">
      <alignment horizontal="center" vertical="center" shrinkToFit="1"/>
    </xf>
    <xf numFmtId="0" fontId="18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5" fillId="0" borderId="0" xfId="0" applyFont="1"/>
    <xf numFmtId="0" fontId="31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5" fillId="9" borderId="60" xfId="0" applyFont="1" applyFill="1" applyBorder="1" applyAlignment="1">
      <alignment horizontal="center" vertical="center"/>
    </xf>
    <xf numFmtId="0" fontId="25" fillId="9" borderId="61" xfId="0" applyFont="1" applyFill="1" applyBorder="1" applyAlignment="1">
      <alignment horizontal="center" vertical="center"/>
    </xf>
    <xf numFmtId="0" fontId="25" fillId="9" borderId="62" xfId="0" applyFont="1" applyFill="1" applyBorder="1" applyAlignment="1">
      <alignment horizontal="center" vertical="center"/>
    </xf>
    <xf numFmtId="0" fontId="15" fillId="0" borderId="63" xfId="0" applyFont="1" applyBorder="1" applyAlignment="1">
      <alignment horizontal="center" vertical="center"/>
    </xf>
    <xf numFmtId="0" fontId="15" fillId="0" borderId="64" xfId="0" applyFont="1" applyBorder="1" applyAlignment="1">
      <alignment horizontal="center" vertical="center"/>
    </xf>
    <xf numFmtId="178" fontId="15" fillId="0" borderId="58" xfId="0" applyNumberFormat="1" applyFont="1" applyBorder="1" applyAlignment="1">
      <alignment horizontal="center" vertical="center"/>
    </xf>
    <xf numFmtId="178" fontId="15" fillId="0" borderId="65" xfId="0" applyNumberFormat="1" applyFont="1" applyBorder="1" applyAlignment="1">
      <alignment horizontal="center" vertical="center"/>
    </xf>
    <xf numFmtId="177" fontId="15" fillId="0" borderId="59" xfId="0" applyNumberFormat="1" applyFont="1" applyBorder="1" applyAlignment="1">
      <alignment horizontal="center" vertical="center"/>
    </xf>
    <xf numFmtId="177" fontId="15" fillId="0" borderId="66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3" fillId="0" borderId="68" xfId="0" applyFont="1" applyBorder="1" applyAlignment="1">
      <alignment horizontal="right" vertical="center"/>
    </xf>
    <xf numFmtId="0" fontId="15" fillId="6" borderId="54" xfId="0" applyFont="1" applyFill="1" applyBorder="1" applyAlignment="1">
      <alignment horizontal="center" vertical="center"/>
    </xf>
    <xf numFmtId="0" fontId="15" fillId="6" borderId="47" xfId="0" applyFont="1" applyFill="1" applyBorder="1" applyAlignment="1">
      <alignment horizontal="center" vertical="center"/>
    </xf>
    <xf numFmtId="0" fontId="15" fillId="7" borderId="55" xfId="0" applyFont="1" applyFill="1" applyBorder="1" applyAlignment="1">
      <alignment horizontal="center" vertical="center"/>
    </xf>
    <xf numFmtId="0" fontId="15" fillId="7" borderId="56" xfId="0" applyFont="1" applyFill="1" applyBorder="1" applyAlignment="1">
      <alignment horizontal="center" vertical="center"/>
    </xf>
    <xf numFmtId="0" fontId="25" fillId="8" borderId="57" xfId="0" applyFont="1" applyFill="1" applyBorder="1" applyAlignment="1">
      <alignment horizontal="center" vertical="center"/>
    </xf>
    <xf numFmtId="0" fontId="25" fillId="8" borderId="58" xfId="0" applyFont="1" applyFill="1" applyBorder="1" applyAlignment="1">
      <alignment horizontal="center" vertical="center"/>
    </xf>
    <xf numFmtId="0" fontId="25" fillId="8" borderId="59" xfId="0" applyFont="1" applyFill="1" applyBorder="1" applyAlignment="1">
      <alignment horizontal="center" vertical="center"/>
    </xf>
    <xf numFmtId="178" fontId="15" fillId="0" borderId="17" xfId="0" applyNumberFormat="1" applyFont="1" applyBorder="1" applyAlignment="1">
      <alignment horizontal="center" vertical="center"/>
    </xf>
    <xf numFmtId="178" fontId="15" fillId="0" borderId="20" xfId="0" applyNumberFormat="1" applyFont="1" applyBorder="1" applyAlignment="1">
      <alignment horizontal="center" vertical="center"/>
    </xf>
    <xf numFmtId="176" fontId="15" fillId="0" borderId="18" xfId="0" applyNumberFormat="1" applyFont="1" applyBorder="1" applyAlignment="1">
      <alignment horizontal="center" vertical="center"/>
    </xf>
    <xf numFmtId="176" fontId="15" fillId="0" borderId="26" xfId="0" applyNumberFormat="1" applyFont="1" applyBorder="1" applyAlignment="1">
      <alignment horizontal="center" vertical="center"/>
    </xf>
    <xf numFmtId="0" fontId="10" fillId="0" borderId="70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71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22" fillId="6" borderId="5" xfId="0" applyFont="1" applyFill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8" fillId="0" borderId="67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28" xfId="0" applyFont="1" applyBorder="1" applyAlignment="1">
      <alignment horizontal="left" vertical="center" wrapText="1"/>
    </xf>
    <xf numFmtId="0" fontId="10" fillId="0" borderId="36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12" fillId="0" borderId="70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71" xfId="0" applyFont="1" applyBorder="1" applyAlignment="1">
      <alignment horizontal="left" vertical="center" wrapText="1"/>
    </xf>
    <xf numFmtId="0" fontId="1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7" fillId="0" borderId="0" xfId="0" applyFont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5" fillId="8" borderId="0" xfId="0" applyFont="1" applyFill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27" fillId="0" borderId="0" xfId="0" applyFont="1" applyAlignment="1">
      <alignment horizontal="center" vertical="center"/>
    </xf>
    <xf numFmtId="0" fontId="22" fillId="0" borderId="67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15" fillId="9" borderId="0" xfId="0" applyFont="1" applyFill="1" applyAlignment="1">
      <alignment horizontal="left" vertical="center"/>
    </xf>
    <xf numFmtId="0" fontId="0" fillId="9" borderId="0" xfId="0" applyFill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1" fontId="22" fillId="0" borderId="29" xfId="0" applyNumberFormat="1" applyFont="1" applyBorder="1" applyAlignment="1">
      <alignment horizontal="center" vertical="center" wrapText="1"/>
    </xf>
    <xf numFmtId="41" fontId="22" fillId="0" borderId="10" xfId="0" applyNumberFormat="1" applyFont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6" xfId="0" applyFont="1" applyBorder="1" applyAlignment="1">
      <alignment vertical="center"/>
    </xf>
    <xf numFmtId="0" fontId="21" fillId="0" borderId="28" xfId="0" applyFont="1" applyBorder="1" applyAlignment="1">
      <alignment vertical="center"/>
    </xf>
    <xf numFmtId="0" fontId="12" fillId="0" borderId="4" xfId="0" applyFont="1" applyBorder="1" applyAlignment="1">
      <alignment horizontal="left" vertical="center"/>
    </xf>
    <xf numFmtId="0" fontId="7" fillId="0" borderId="6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22" fillId="7" borderId="5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28" xfId="0" applyBorder="1" applyAlignment="1">
      <alignment horizontal="left" vertical="center" shrinkToFit="1"/>
    </xf>
    <xf numFmtId="0" fontId="12" fillId="0" borderId="4" xfId="0" applyFont="1" applyBorder="1" applyAlignment="1">
      <alignment horizontal="left" vertical="center" wrapText="1" shrinkToFit="1"/>
    </xf>
    <xf numFmtId="0" fontId="12" fillId="0" borderId="6" xfId="0" applyFont="1" applyBorder="1" applyAlignment="1">
      <alignment horizontal="left" vertical="center" wrapText="1" shrinkToFit="1"/>
    </xf>
    <xf numFmtId="0" fontId="12" fillId="0" borderId="28" xfId="0" applyFont="1" applyBorder="1" applyAlignment="1">
      <alignment horizontal="left" vertical="center" wrapText="1" shrinkToFit="1"/>
    </xf>
    <xf numFmtId="0" fontId="8" fillId="0" borderId="24" xfId="0" applyFont="1" applyBorder="1" applyAlignment="1">
      <alignment horizontal="center" vertical="center"/>
    </xf>
    <xf numFmtId="0" fontId="12" fillId="0" borderId="36" xfId="0" applyFont="1" applyBorder="1" applyAlignment="1">
      <alignment horizontal="left" vertical="center" wrapText="1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0" fillId="0" borderId="36" xfId="0" applyFont="1" applyBorder="1" applyAlignment="1">
      <alignment horizontal="left" vertical="center"/>
    </xf>
    <xf numFmtId="0" fontId="10" fillId="0" borderId="33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  <xf numFmtId="0" fontId="12" fillId="0" borderId="70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0" borderId="71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28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 wrapText="1" shrinkToFit="1"/>
    </xf>
    <xf numFmtId="0" fontId="21" fillId="0" borderId="6" xfId="0" applyFont="1" applyBorder="1" applyAlignment="1">
      <alignment horizontal="left" vertical="center" shrinkToFit="1"/>
    </xf>
    <xf numFmtId="0" fontId="28" fillId="0" borderId="0" xfId="0" applyFont="1" applyAlignment="1">
      <alignment horizontal="center" vertical="center"/>
    </xf>
    <xf numFmtId="0" fontId="12" fillId="0" borderId="14" xfId="0" applyFont="1" applyBorder="1" applyAlignment="1">
      <alignment horizontal="left" vertical="center"/>
    </xf>
    <xf numFmtId="0" fontId="22" fillId="0" borderId="4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28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36" xfId="0" applyFont="1" applyBorder="1" applyAlignment="1">
      <alignment horizontal="left" vertical="center" shrinkToFit="1"/>
    </xf>
    <xf numFmtId="0" fontId="10" fillId="0" borderId="33" xfId="0" applyFont="1" applyBorder="1" applyAlignment="1">
      <alignment horizontal="left" vertical="center" shrinkToFit="1"/>
    </xf>
    <xf numFmtId="0" fontId="10" fillId="0" borderId="34" xfId="0" applyFont="1" applyBorder="1" applyAlignment="1">
      <alignment horizontal="left" vertical="center" shrinkToFit="1"/>
    </xf>
    <xf numFmtId="0" fontId="12" fillId="0" borderId="70" xfId="0" applyFont="1" applyBorder="1" applyAlignment="1">
      <alignment horizontal="left" vertical="center" shrinkToFit="1"/>
    </xf>
    <xf numFmtId="0" fontId="12" fillId="0" borderId="15" xfId="0" applyFont="1" applyBorder="1" applyAlignment="1">
      <alignment horizontal="left" vertical="center" shrinkToFit="1"/>
    </xf>
    <xf numFmtId="0" fontId="12" fillId="0" borderId="71" xfId="0" applyFont="1" applyBorder="1" applyAlignment="1">
      <alignment horizontal="left" vertical="center" shrinkToFit="1"/>
    </xf>
    <xf numFmtId="0" fontId="8" fillId="0" borderId="36" xfId="0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left" vertical="center" shrinkToFit="1"/>
    </xf>
    <xf numFmtId="0" fontId="8" fillId="0" borderId="34" xfId="0" applyFont="1" applyBorder="1" applyAlignment="1">
      <alignment horizontal="left" vertical="center" shrinkToFi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15</xdr:row>
      <xdr:rowOff>66675</xdr:rowOff>
    </xdr:from>
    <xdr:to>
      <xdr:col>1</xdr:col>
      <xdr:colOff>781050</xdr:colOff>
      <xdr:row>17</xdr:row>
      <xdr:rowOff>66675</xdr:rowOff>
    </xdr:to>
    <xdr:pic>
      <xdr:nvPicPr>
        <xdr:cNvPr id="1339" name="_x69624288" descr="EMB000013e83039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6825" y="7800975"/>
          <a:ext cx="6953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workbookViewId="0">
      <selection activeCell="C6" sqref="C6"/>
    </sheetView>
  </sheetViews>
  <sheetFormatPr defaultRowHeight="16.5" x14ac:dyDescent="0.3"/>
  <cols>
    <col min="1" max="2" width="13.77734375" style="1" customWidth="1"/>
    <col min="3" max="3" width="49.77734375" style="1" customWidth="1"/>
    <col min="4" max="16384" width="8.88671875" style="1"/>
  </cols>
  <sheetData>
    <row r="1" spans="1:3" ht="96" customHeight="1" x14ac:dyDescent="0.85">
      <c r="A1" s="279"/>
      <c r="B1" s="279"/>
      <c r="C1" s="279"/>
    </row>
    <row r="2" spans="1:3" ht="45.75" x14ac:dyDescent="0.55000000000000004">
      <c r="A2" s="284" t="s">
        <v>163</v>
      </c>
      <c r="B2" s="284"/>
      <c r="C2" s="284"/>
    </row>
    <row r="3" spans="1:3" ht="49.5" x14ac:dyDescent="0.85">
      <c r="A3" s="47"/>
      <c r="B3" s="47"/>
      <c r="C3" s="47"/>
    </row>
    <row r="4" spans="1:3" ht="49.5" x14ac:dyDescent="0.85">
      <c r="A4" s="47"/>
      <c r="B4" s="47"/>
      <c r="C4" s="47"/>
    </row>
    <row r="5" spans="1:3" ht="49.5" x14ac:dyDescent="0.85">
      <c r="A5" s="47"/>
      <c r="B5" s="47"/>
      <c r="C5" s="47"/>
    </row>
    <row r="6" spans="1:3" ht="49.5" x14ac:dyDescent="0.85">
      <c r="A6" s="47"/>
      <c r="B6" s="47"/>
      <c r="C6" s="47"/>
    </row>
    <row r="7" spans="1:3" ht="49.5" x14ac:dyDescent="0.85">
      <c r="A7" s="47"/>
      <c r="B7" s="47"/>
      <c r="C7" s="47"/>
    </row>
    <row r="10" spans="1:3" ht="31.5" x14ac:dyDescent="0.4">
      <c r="A10" s="280" t="s">
        <v>164</v>
      </c>
      <c r="B10" s="281"/>
      <c r="C10" s="281"/>
    </row>
    <row r="11" spans="1:3" ht="27.75" customHeight="1" x14ac:dyDescent="0.3">
      <c r="A11" s="97"/>
      <c r="B11" s="97"/>
      <c r="C11" s="97"/>
    </row>
    <row r="12" spans="1:3" ht="27.75" customHeight="1" x14ac:dyDescent="0.3">
      <c r="A12" s="97"/>
      <c r="B12" s="97"/>
      <c r="C12" s="97"/>
    </row>
    <row r="13" spans="1:3" ht="27.75" customHeight="1" x14ac:dyDescent="0.3">
      <c r="A13" s="97"/>
      <c r="B13" s="97"/>
      <c r="C13" s="97"/>
    </row>
    <row r="14" spans="1:3" ht="39" customHeight="1" x14ac:dyDescent="0.3">
      <c r="A14" s="97"/>
      <c r="B14" s="97"/>
      <c r="C14" s="97"/>
    </row>
    <row r="15" spans="1:3" ht="27.75" customHeight="1" x14ac:dyDescent="0.3">
      <c r="A15" s="97"/>
      <c r="B15" s="97"/>
      <c r="C15" s="97"/>
    </row>
    <row r="16" spans="1:3" x14ac:dyDescent="0.3">
      <c r="A16" s="97"/>
      <c r="B16" s="97"/>
      <c r="C16" s="97"/>
    </row>
    <row r="17" spans="1:3" ht="31.5" x14ac:dyDescent="0.4">
      <c r="A17" s="282" t="s">
        <v>103</v>
      </c>
      <c r="B17" s="283"/>
      <c r="C17" s="283"/>
    </row>
  </sheetData>
  <mergeCells count="4">
    <mergeCell ref="A1:C1"/>
    <mergeCell ref="A10:C10"/>
    <mergeCell ref="A17:C17"/>
    <mergeCell ref="A2:C2"/>
  </mergeCells>
  <phoneticPr fontId="2" type="noConversion"/>
  <printOptions horizontalCentered="1"/>
  <pageMargins left="0.59055118110236227" right="0.59055118110236227" top="0.98425196850393704" bottom="0.78740157480314965" header="0.59055118110236227" footer="0.5905511811023622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8"/>
  <sheetViews>
    <sheetView workbookViewId="0">
      <selection activeCell="A5" sqref="A5"/>
    </sheetView>
  </sheetViews>
  <sheetFormatPr defaultRowHeight="16.5" x14ac:dyDescent="0.15"/>
  <cols>
    <col min="1" max="1" width="95" style="12" customWidth="1"/>
    <col min="2" max="16384" width="8.88671875" style="12"/>
  </cols>
  <sheetData>
    <row r="1" spans="1:1" ht="38.25" x14ac:dyDescent="0.15">
      <c r="A1" s="43" t="s">
        <v>73</v>
      </c>
    </row>
    <row r="2" spans="1:1" s="40" customFormat="1" ht="56.25" customHeight="1" x14ac:dyDescent="0.15"/>
    <row r="3" spans="1:1" s="45" customFormat="1" ht="30" customHeight="1" x14ac:dyDescent="0.15">
      <c r="A3" s="44" t="s">
        <v>174</v>
      </c>
    </row>
    <row r="4" spans="1:1" s="45" customFormat="1" ht="30" customHeight="1" x14ac:dyDescent="0.15">
      <c r="A4" s="44" t="s">
        <v>175</v>
      </c>
    </row>
    <row r="5" spans="1:1" s="45" customFormat="1" ht="30" customHeight="1" x14ac:dyDescent="0.15">
      <c r="A5" s="44" t="s">
        <v>176</v>
      </c>
    </row>
    <row r="6" spans="1:1" s="45" customFormat="1" ht="50.1" customHeight="1" x14ac:dyDescent="0.15">
      <c r="A6" s="44"/>
    </row>
    <row r="7" spans="1:1" s="45" customFormat="1" ht="30" customHeight="1" x14ac:dyDescent="0.15">
      <c r="A7" s="46" t="s">
        <v>74</v>
      </c>
    </row>
    <row r="8" spans="1:1" s="45" customFormat="1" ht="30" customHeight="1" x14ac:dyDescent="0.15">
      <c r="A8" s="46" t="s">
        <v>75</v>
      </c>
    </row>
    <row r="9" spans="1:1" s="45" customFormat="1" ht="50.1" customHeight="1" x14ac:dyDescent="0.15">
      <c r="A9" s="44"/>
    </row>
    <row r="10" spans="1:1" s="45" customFormat="1" ht="30" customHeight="1" x14ac:dyDescent="0.15">
      <c r="A10" s="44" t="s">
        <v>76</v>
      </c>
    </row>
    <row r="11" spans="1:1" s="45" customFormat="1" ht="30" customHeight="1" x14ac:dyDescent="0.15">
      <c r="A11" s="44" t="s">
        <v>129</v>
      </c>
    </row>
    <row r="12" spans="1:1" s="45" customFormat="1" ht="50.1" customHeight="1" x14ac:dyDescent="0.15">
      <c r="A12" s="44"/>
    </row>
    <row r="13" spans="1:1" s="45" customFormat="1" ht="30" customHeight="1" x14ac:dyDescent="0.15">
      <c r="A13" s="44" t="s">
        <v>77</v>
      </c>
    </row>
    <row r="14" spans="1:1" s="45" customFormat="1" ht="30" customHeight="1" x14ac:dyDescent="0.15">
      <c r="A14" s="44" t="s">
        <v>78</v>
      </c>
    </row>
    <row r="15" spans="1:1" s="45" customFormat="1" ht="30" customHeight="1" x14ac:dyDescent="0.15">
      <c r="A15" s="44" t="s">
        <v>29</v>
      </c>
    </row>
    <row r="16" spans="1:1" s="45" customFormat="1" ht="30" customHeight="1" x14ac:dyDescent="0.15">
      <c r="A16" s="44" t="s">
        <v>79</v>
      </c>
    </row>
    <row r="17" spans="1:1" s="45" customFormat="1" ht="30" customHeight="1" x14ac:dyDescent="0.15">
      <c r="A17" s="44" t="s">
        <v>28</v>
      </c>
    </row>
    <row r="18" spans="1:1" s="45" customFormat="1" ht="30" customHeight="1" x14ac:dyDescent="0.15">
      <c r="A18" s="44" t="s">
        <v>80</v>
      </c>
    </row>
  </sheetData>
  <phoneticPr fontId="2" type="noConversion"/>
  <printOptions horizontalCentered="1"/>
  <pageMargins left="0.98425196850393704" right="0.98425196850393704" top="0.98425196850393704" bottom="0.78740157480314965" header="0.59055118110236227" footer="0.59055118110236227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8"/>
  <sheetViews>
    <sheetView topLeftCell="A3" workbookViewId="0">
      <selection activeCell="J12" sqref="J12"/>
    </sheetView>
  </sheetViews>
  <sheetFormatPr defaultRowHeight="16.5" x14ac:dyDescent="0.3"/>
  <cols>
    <col min="1" max="2" width="10.77734375" style="12" customWidth="1"/>
    <col min="3" max="3" width="12.109375" style="70" bestFit="1" customWidth="1"/>
    <col min="4" max="4" width="5.33203125" style="71" customWidth="1"/>
    <col min="5" max="6" width="10.77734375" style="12" customWidth="1"/>
    <col min="7" max="7" width="12.109375" style="70" bestFit="1" customWidth="1"/>
    <col min="8" max="8" width="5.6640625" style="72" customWidth="1"/>
    <col min="9" max="11" width="8.88671875" style="12"/>
    <col min="12" max="16384" width="8.88671875" style="1"/>
  </cols>
  <sheetData>
    <row r="1" spans="1:17" ht="63" customHeight="1" x14ac:dyDescent="0.3">
      <c r="A1" s="285" t="s">
        <v>171</v>
      </c>
      <c r="B1" s="285"/>
      <c r="C1" s="285"/>
      <c r="D1" s="285"/>
      <c r="E1" s="285"/>
      <c r="F1" s="285"/>
      <c r="G1" s="285"/>
      <c r="H1" s="285"/>
    </row>
    <row r="2" spans="1:17" ht="26.25" customHeight="1" thickBot="1" x14ac:dyDescent="0.35">
      <c r="A2" s="48"/>
      <c r="B2" s="48"/>
      <c r="C2" s="48"/>
      <c r="D2" s="48"/>
      <c r="E2" s="48"/>
      <c r="F2" s="48"/>
      <c r="G2" s="297" t="s">
        <v>0</v>
      </c>
      <c r="H2" s="297"/>
      <c r="I2" s="155"/>
      <c r="J2" s="155"/>
    </row>
    <row r="3" spans="1:17" ht="30" customHeight="1" thickBot="1" x14ac:dyDescent="0.35">
      <c r="A3" s="302" t="s">
        <v>81</v>
      </c>
      <c r="B3" s="303"/>
      <c r="C3" s="303"/>
      <c r="D3" s="304"/>
      <c r="E3" s="286" t="s">
        <v>82</v>
      </c>
      <c r="F3" s="287"/>
      <c r="G3" s="287"/>
      <c r="H3" s="288"/>
    </row>
    <row r="4" spans="1:17" ht="30" customHeight="1" x14ac:dyDescent="0.3">
      <c r="A4" s="295" t="s">
        <v>83</v>
      </c>
      <c r="B4" s="296"/>
      <c r="C4" s="305" t="s">
        <v>84</v>
      </c>
      <c r="D4" s="307" t="s">
        <v>85</v>
      </c>
      <c r="E4" s="289" t="s">
        <v>83</v>
      </c>
      <c r="F4" s="290"/>
      <c r="G4" s="291" t="s">
        <v>84</v>
      </c>
      <c r="H4" s="293" t="s">
        <v>85</v>
      </c>
    </row>
    <row r="5" spans="1:17" ht="30" customHeight="1" thickBot="1" x14ac:dyDescent="0.35">
      <c r="A5" s="49" t="s">
        <v>44</v>
      </c>
      <c r="B5" s="50" t="s">
        <v>45</v>
      </c>
      <c r="C5" s="306"/>
      <c r="D5" s="308"/>
      <c r="E5" s="49" t="s">
        <v>44</v>
      </c>
      <c r="F5" s="50" t="s">
        <v>45</v>
      </c>
      <c r="G5" s="292"/>
      <c r="H5" s="294"/>
    </row>
    <row r="6" spans="1:17" s="8" customFormat="1" ht="45" customHeight="1" thickBot="1" x14ac:dyDescent="0.35">
      <c r="A6" s="298" t="s">
        <v>126</v>
      </c>
      <c r="B6" s="299"/>
      <c r="C6" s="162">
        <f>SUM(C7,C9,C11,C13,C15,C17)</f>
        <v>22401</v>
      </c>
      <c r="D6" s="163">
        <f>D7+D11+D13+D15+D17+D9</f>
        <v>99.999999999999986</v>
      </c>
      <c r="E6" s="300" t="s">
        <v>126</v>
      </c>
      <c r="F6" s="301"/>
      <c r="G6" s="164">
        <f>SUM(G7,G11,G13,G15,G17)</f>
        <v>22401</v>
      </c>
      <c r="H6" s="165">
        <f>SUM(H7,H11,H13,H15,H17)</f>
        <v>100</v>
      </c>
      <c r="I6" s="36"/>
      <c r="J6" s="36"/>
      <c r="K6" s="36"/>
    </row>
    <row r="7" spans="1:17" s="8" customFormat="1" ht="39.950000000000003" customHeight="1" thickTop="1" x14ac:dyDescent="0.3">
      <c r="A7" s="51" t="s">
        <v>48</v>
      </c>
      <c r="B7" s="52"/>
      <c r="C7" s="53">
        <f>C8</f>
        <v>2400</v>
      </c>
      <c r="D7" s="78">
        <f>D8</f>
        <v>10.713807419311637</v>
      </c>
      <c r="E7" s="51" t="s">
        <v>86</v>
      </c>
      <c r="F7" s="52"/>
      <c r="G7" s="53">
        <f>SUM(G8:G10)</f>
        <v>22401</v>
      </c>
      <c r="H7" s="78">
        <f>SUM(H8:H10)</f>
        <v>100</v>
      </c>
      <c r="I7" s="36"/>
      <c r="J7" s="36"/>
      <c r="K7" s="36"/>
    </row>
    <row r="8" spans="1:17" ht="39.950000000000003" customHeight="1" thickBot="1" x14ac:dyDescent="0.35">
      <c r="A8" s="54"/>
      <c r="B8" s="55" t="s">
        <v>87</v>
      </c>
      <c r="C8" s="56">
        <f>세입부!H6</f>
        <v>2400</v>
      </c>
      <c r="D8" s="79">
        <f>100/C6*C8</f>
        <v>10.713807419311637</v>
      </c>
      <c r="E8" s="57"/>
      <c r="F8" s="58" t="s">
        <v>88</v>
      </c>
      <c r="G8" s="59">
        <f>세출부!H7</f>
        <v>6000</v>
      </c>
      <c r="H8" s="81">
        <f>100/G6*G8</f>
        <v>26.784518548279092</v>
      </c>
    </row>
    <row r="9" spans="1:17" ht="39.950000000000003" customHeight="1" x14ac:dyDescent="0.3">
      <c r="A9" s="60" t="s">
        <v>89</v>
      </c>
      <c r="B9" s="61"/>
      <c r="C9" s="62">
        <f>C10</f>
        <v>0</v>
      </c>
      <c r="D9" s="80">
        <f>D10</f>
        <v>0</v>
      </c>
      <c r="E9" s="57"/>
      <c r="F9" s="58" t="s">
        <v>90</v>
      </c>
      <c r="G9" s="59">
        <f>세출부!H10</f>
        <v>1000</v>
      </c>
      <c r="H9" s="81">
        <f>100/G6*G9</f>
        <v>4.464086424713182</v>
      </c>
    </row>
    <row r="10" spans="1:17" ht="39.950000000000003" customHeight="1" thickBot="1" x14ac:dyDescent="0.35">
      <c r="A10" s="63"/>
      <c r="B10" s="64" t="s">
        <v>89</v>
      </c>
      <c r="C10" s="65">
        <v>0</v>
      </c>
      <c r="D10" s="79">
        <f>100/C6*C10</f>
        <v>0</v>
      </c>
      <c r="E10" s="63"/>
      <c r="F10" s="66" t="s">
        <v>91</v>
      </c>
      <c r="G10" s="65">
        <f>세출부!H14</f>
        <v>15401</v>
      </c>
      <c r="H10" s="81">
        <f>100/G6*G10</f>
        <v>68.751395027007717</v>
      </c>
    </row>
    <row r="11" spans="1:17" s="8" customFormat="1" ht="39.950000000000003" customHeight="1" x14ac:dyDescent="0.3">
      <c r="A11" s="60" t="s">
        <v>92</v>
      </c>
      <c r="B11" s="61"/>
      <c r="C11" s="62">
        <f>C12</f>
        <v>9696</v>
      </c>
      <c r="D11" s="80">
        <f>D12</f>
        <v>43.283781974019014</v>
      </c>
      <c r="E11" s="60" t="s">
        <v>93</v>
      </c>
      <c r="F11" s="61"/>
      <c r="G11" s="62">
        <f>G12</f>
        <v>0</v>
      </c>
      <c r="H11" s="80">
        <f>H12</f>
        <v>0</v>
      </c>
      <c r="I11" s="36"/>
      <c r="J11" s="36"/>
      <c r="K11" s="36"/>
    </row>
    <row r="12" spans="1:17" ht="39.950000000000003" customHeight="1" thickBot="1" x14ac:dyDescent="0.35">
      <c r="A12" s="54"/>
      <c r="B12" s="55" t="s">
        <v>92</v>
      </c>
      <c r="C12" s="56">
        <f>세입부!H14</f>
        <v>9696</v>
      </c>
      <c r="D12" s="79">
        <f>100/C6*C12</f>
        <v>43.283781974019014</v>
      </c>
      <c r="E12" s="54"/>
      <c r="F12" s="67" t="s">
        <v>128</v>
      </c>
      <c r="G12" s="56">
        <f>세출부!H22</f>
        <v>0</v>
      </c>
      <c r="H12" s="81">
        <f>100/G6*G12</f>
        <v>0</v>
      </c>
    </row>
    <row r="13" spans="1:17" ht="39.950000000000003" customHeight="1" x14ac:dyDescent="0.3">
      <c r="A13" s="60" t="s">
        <v>94</v>
      </c>
      <c r="B13" s="61"/>
      <c r="C13" s="62">
        <f>C14</f>
        <v>0</v>
      </c>
      <c r="D13" s="80">
        <f>D14</f>
        <v>0</v>
      </c>
      <c r="E13" s="60" t="s">
        <v>95</v>
      </c>
      <c r="F13" s="61"/>
      <c r="G13" s="62">
        <f>G14</f>
        <v>0</v>
      </c>
      <c r="H13" s="80">
        <f>H14</f>
        <v>0</v>
      </c>
    </row>
    <row r="14" spans="1:17" s="8" customFormat="1" ht="39.950000000000003" customHeight="1" thickBot="1" x14ac:dyDescent="0.35">
      <c r="A14" s="57"/>
      <c r="B14" s="68" t="s">
        <v>94</v>
      </c>
      <c r="C14" s="59">
        <f>세입부!H18</f>
        <v>0</v>
      </c>
      <c r="D14" s="81">
        <f>100/C6*C14</f>
        <v>0</v>
      </c>
      <c r="E14" s="54"/>
      <c r="F14" s="67" t="s">
        <v>95</v>
      </c>
      <c r="G14" s="56">
        <f>세출부!H27</f>
        <v>0</v>
      </c>
      <c r="H14" s="79">
        <f>100/G6*G14</f>
        <v>0</v>
      </c>
      <c r="I14" s="36"/>
      <c r="J14" s="36"/>
      <c r="K14" s="36"/>
    </row>
    <row r="15" spans="1:17" ht="39.950000000000003" customHeight="1" x14ac:dyDescent="0.3">
      <c r="A15" s="60" t="s">
        <v>96</v>
      </c>
      <c r="B15" s="69"/>
      <c r="C15" s="62">
        <f>C16</f>
        <v>10301</v>
      </c>
      <c r="D15" s="80">
        <f>D16</f>
        <v>45.984554260970491</v>
      </c>
      <c r="E15" s="60" t="s">
        <v>97</v>
      </c>
      <c r="F15" s="69"/>
      <c r="G15" s="62">
        <f>G16</f>
        <v>0</v>
      </c>
      <c r="H15" s="80">
        <f>H16</f>
        <v>0</v>
      </c>
    </row>
    <row r="16" spans="1:17" s="8" customFormat="1" ht="39.950000000000003" customHeight="1" thickBot="1" x14ac:dyDescent="0.35">
      <c r="A16" s="54"/>
      <c r="B16" s="67" t="s">
        <v>96</v>
      </c>
      <c r="C16" s="56">
        <f>세입부!H21</f>
        <v>10301</v>
      </c>
      <c r="D16" s="79">
        <f>100/C6*C16</f>
        <v>45.984554260970491</v>
      </c>
      <c r="E16" s="54"/>
      <c r="F16" s="55" t="s">
        <v>97</v>
      </c>
      <c r="G16" s="56">
        <f>세출부!H39</f>
        <v>0</v>
      </c>
      <c r="H16" s="79">
        <f>100/G6*G16</f>
        <v>0</v>
      </c>
      <c r="I16" s="36"/>
      <c r="J16" s="36"/>
      <c r="K16" s="36"/>
      <c r="L16" s="36"/>
      <c r="M16" s="36"/>
      <c r="N16" s="36"/>
      <c r="O16" s="36"/>
      <c r="P16" s="36"/>
      <c r="Q16" s="36"/>
    </row>
    <row r="17" spans="1:17" ht="39.950000000000003" customHeight="1" x14ac:dyDescent="0.3">
      <c r="A17" s="60" t="s">
        <v>98</v>
      </c>
      <c r="B17" s="61"/>
      <c r="C17" s="62">
        <f>C18</f>
        <v>4</v>
      </c>
      <c r="D17" s="80">
        <f>D18</f>
        <v>1.7856345698852728E-2</v>
      </c>
      <c r="E17" s="60" t="s">
        <v>99</v>
      </c>
      <c r="F17" s="69"/>
      <c r="G17" s="62">
        <f>G18</f>
        <v>0</v>
      </c>
      <c r="H17" s="80">
        <f>H18</f>
        <v>0</v>
      </c>
      <c r="L17" s="12"/>
      <c r="M17" s="12"/>
      <c r="N17" s="12"/>
      <c r="O17" s="12"/>
      <c r="P17" s="12"/>
      <c r="Q17" s="12"/>
    </row>
    <row r="18" spans="1:17" ht="39.950000000000003" customHeight="1" thickBot="1" x14ac:dyDescent="0.35">
      <c r="A18" s="54"/>
      <c r="B18" s="67" t="s">
        <v>98</v>
      </c>
      <c r="C18" s="56">
        <f>세입부!H27</f>
        <v>4</v>
      </c>
      <c r="D18" s="79">
        <f>100/C6*C18</f>
        <v>1.7856345698852728E-2</v>
      </c>
      <c r="E18" s="54"/>
      <c r="F18" s="190" t="s">
        <v>100</v>
      </c>
      <c r="G18" s="56">
        <f>세출부!H42</f>
        <v>0</v>
      </c>
      <c r="H18" s="79">
        <f>100/G6*G18</f>
        <v>0</v>
      </c>
      <c r="L18" s="12"/>
      <c r="M18" s="12"/>
      <c r="N18" s="12"/>
      <c r="O18" s="12"/>
      <c r="P18" s="12"/>
      <c r="Q18" s="12"/>
    </row>
  </sheetData>
  <mergeCells count="12">
    <mergeCell ref="A6:B6"/>
    <mergeCell ref="E6:F6"/>
    <mergeCell ref="A3:D3"/>
    <mergeCell ref="C4:C5"/>
    <mergeCell ref="D4:D5"/>
    <mergeCell ref="A1:H1"/>
    <mergeCell ref="E3:H3"/>
    <mergeCell ref="E4:F4"/>
    <mergeCell ref="G4:G5"/>
    <mergeCell ref="H4:H5"/>
    <mergeCell ref="A4:B4"/>
    <mergeCell ref="G2:H2"/>
  </mergeCells>
  <phoneticPr fontId="2" type="noConversion"/>
  <printOptions horizontalCentered="1"/>
  <pageMargins left="0.59055118110236227" right="0.59055118110236227" top="0.78740157480314965" bottom="0.39370078740157483" header="0.51181102362204722" footer="0.31496062992125984"/>
  <pageSetup paperSize="9" orientation="portrait" horizontalDpi="300" verticalDpi="300" r:id="rId1"/>
  <headerFooter alignWithMargins="0">
    <oddFooter>&amp;C&amp;"맑은 고딕,보통"&amp;10총괄표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0"/>
  <sheetViews>
    <sheetView zoomScale="115" zoomScaleNormal="115" workbookViewId="0">
      <pane ySplit="5" topLeftCell="A21" activePane="bottomLeft" state="frozen"/>
      <selection pane="bottomLeft" activeCell="N9" sqref="N9"/>
    </sheetView>
  </sheetViews>
  <sheetFormatPr defaultRowHeight="16.5" x14ac:dyDescent="0.3"/>
  <cols>
    <col min="1" max="1" width="2.109375" style="2" customWidth="1"/>
    <col min="2" max="2" width="6.5546875" style="2" customWidth="1"/>
    <col min="3" max="3" width="3.109375" style="2" customWidth="1"/>
    <col min="4" max="4" width="8" style="2" bestFit="1" customWidth="1"/>
    <col min="5" max="5" width="3.44140625" style="2" customWidth="1"/>
    <col min="6" max="6" width="9.21875" style="2" customWidth="1"/>
    <col min="7" max="8" width="10.77734375" style="3" customWidth="1"/>
    <col min="9" max="9" width="8.21875" style="3" customWidth="1"/>
    <col min="10" max="10" width="9.21875" style="2" customWidth="1"/>
    <col min="11" max="11" width="4.88671875" style="10" customWidth="1"/>
    <col min="12" max="12" width="2.21875" style="11" customWidth="1"/>
    <col min="13" max="16384" width="8.88671875" style="1"/>
  </cols>
  <sheetData>
    <row r="1" spans="1:15" ht="45" customHeight="1" x14ac:dyDescent="0.3">
      <c r="A1" s="342" t="s">
        <v>168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</row>
    <row r="2" spans="1:15" ht="21.95" customHeight="1" thickBot="1" x14ac:dyDescent="0.35">
      <c r="A2" s="345" t="s">
        <v>39</v>
      </c>
      <c r="B2" s="345"/>
      <c r="C2" s="345"/>
      <c r="J2" s="340" t="s">
        <v>40</v>
      </c>
      <c r="K2" s="341"/>
      <c r="L2" s="341"/>
    </row>
    <row r="3" spans="1:15" ht="17.25" customHeight="1" x14ac:dyDescent="0.3">
      <c r="A3" s="327" t="s">
        <v>41</v>
      </c>
      <c r="B3" s="327"/>
      <c r="C3" s="327"/>
      <c r="D3" s="327"/>
      <c r="E3" s="327"/>
      <c r="F3" s="327"/>
      <c r="G3" s="312" t="s">
        <v>169</v>
      </c>
      <c r="H3" s="318" t="s">
        <v>167</v>
      </c>
      <c r="I3" s="317" t="s">
        <v>42</v>
      </c>
      <c r="J3" s="327" t="s">
        <v>43</v>
      </c>
      <c r="K3" s="327"/>
      <c r="L3" s="327"/>
    </row>
    <row r="4" spans="1:15" ht="26.1" customHeight="1" x14ac:dyDescent="0.3">
      <c r="A4" s="320" t="s">
        <v>44</v>
      </c>
      <c r="B4" s="320"/>
      <c r="C4" s="320" t="s">
        <v>45</v>
      </c>
      <c r="D4" s="320"/>
      <c r="E4" s="320" t="s">
        <v>46</v>
      </c>
      <c r="F4" s="320"/>
      <c r="G4" s="313"/>
      <c r="H4" s="319"/>
      <c r="I4" s="317"/>
      <c r="J4" s="327"/>
      <c r="K4" s="327"/>
      <c r="L4" s="327"/>
      <c r="M4" s="12" t="s">
        <v>133</v>
      </c>
      <c r="N4" s="12" t="s">
        <v>134</v>
      </c>
      <c r="O4" s="1" t="s">
        <v>135</v>
      </c>
    </row>
    <row r="5" spans="1:15" ht="27.95" customHeight="1" x14ac:dyDescent="0.3">
      <c r="A5" s="316" t="s">
        <v>47</v>
      </c>
      <c r="B5" s="316"/>
      <c r="C5" s="316"/>
      <c r="D5" s="316"/>
      <c r="E5" s="316"/>
      <c r="F5" s="316"/>
      <c r="G5" s="158">
        <f>SUM(G6,G11,G14,G18,G21,G27)</f>
        <v>46999</v>
      </c>
      <c r="H5" s="159">
        <f>SUM(H6,H11,H14,H18,H21,H27)</f>
        <v>22401</v>
      </c>
      <c r="I5" s="221">
        <f>H5-G5</f>
        <v>-24598</v>
      </c>
      <c r="J5" s="343"/>
      <c r="K5" s="343"/>
      <c r="L5" s="343"/>
      <c r="M5" s="153">
        <f>H6+H23+H30</f>
        <v>4700</v>
      </c>
      <c r="N5" s="153">
        <f>H14+H25+H29+H24</f>
        <v>17701</v>
      </c>
      <c r="O5" s="153">
        <f>M5+N5</f>
        <v>22401</v>
      </c>
    </row>
    <row r="6" spans="1:15" ht="24" customHeight="1" thickBot="1" x14ac:dyDescent="0.35">
      <c r="A6" s="91">
        <v>1</v>
      </c>
      <c r="B6" s="128" t="s">
        <v>48</v>
      </c>
      <c r="C6" s="129"/>
      <c r="D6" s="129"/>
      <c r="E6" s="128"/>
      <c r="F6" s="128"/>
      <c r="G6" s="130">
        <f>G7</f>
        <v>1347</v>
      </c>
      <c r="H6" s="131">
        <f>H7</f>
        <v>2400</v>
      </c>
      <c r="I6" s="220">
        <f>H6-G6</f>
        <v>1053</v>
      </c>
      <c r="J6" s="334"/>
      <c r="K6" s="335"/>
      <c r="L6" s="336"/>
      <c r="O6" s="153">
        <f t="shared" ref="O6:O28" si="0">M6+N6</f>
        <v>0</v>
      </c>
    </row>
    <row r="7" spans="1:15" ht="24" customHeight="1" thickTop="1" x14ac:dyDescent="0.3">
      <c r="A7" s="4"/>
      <c r="B7" s="4"/>
      <c r="C7" s="5">
        <v>11</v>
      </c>
      <c r="D7" s="5" t="s">
        <v>49</v>
      </c>
      <c r="E7" s="4"/>
      <c r="F7" s="5"/>
      <c r="G7" s="6">
        <f>SUM(G8:G10)</f>
        <v>1347</v>
      </c>
      <c r="H7" s="122">
        <f>SUM(H8:H10)</f>
        <v>2400</v>
      </c>
      <c r="I7" s="204">
        <f>H7-G7</f>
        <v>1053</v>
      </c>
      <c r="J7" s="309"/>
      <c r="K7" s="310"/>
      <c r="L7" s="311"/>
      <c r="O7" s="153">
        <f t="shared" si="0"/>
        <v>0</v>
      </c>
    </row>
    <row r="8" spans="1:15" ht="24" customHeight="1" x14ac:dyDescent="0.3">
      <c r="A8" s="4"/>
      <c r="B8" s="4"/>
      <c r="C8" s="5"/>
      <c r="D8" s="5"/>
      <c r="E8" s="5">
        <v>111</v>
      </c>
      <c r="F8" s="18" t="s">
        <v>102</v>
      </c>
      <c r="G8" s="192">
        <v>0</v>
      </c>
      <c r="H8" s="122">
        <v>0</v>
      </c>
      <c r="I8" s="204">
        <f>H8-G8</f>
        <v>0</v>
      </c>
      <c r="J8" s="331"/>
      <c r="K8" s="332"/>
      <c r="L8" s="333"/>
      <c r="O8" s="153"/>
    </row>
    <row r="9" spans="1:15" ht="42" customHeight="1" x14ac:dyDescent="0.3">
      <c r="A9" s="18"/>
      <c r="B9" s="18"/>
      <c r="C9" s="18"/>
      <c r="D9" s="18"/>
      <c r="E9" s="18">
        <v>112</v>
      </c>
      <c r="F9" s="18" t="s">
        <v>50</v>
      </c>
      <c r="G9" s="193">
        <v>1347</v>
      </c>
      <c r="H9" s="123">
        <v>1000</v>
      </c>
      <c r="I9" s="204">
        <f>H9-G9</f>
        <v>-347</v>
      </c>
      <c r="J9" s="314" t="s">
        <v>170</v>
      </c>
      <c r="K9" s="321"/>
      <c r="L9" s="322"/>
      <c r="O9" s="153">
        <f t="shared" si="0"/>
        <v>0</v>
      </c>
    </row>
    <row r="10" spans="1:15" ht="24" customHeight="1" x14ac:dyDescent="0.3">
      <c r="A10" s="74"/>
      <c r="B10" s="74"/>
      <c r="C10" s="74"/>
      <c r="D10" s="74"/>
      <c r="E10" s="74">
        <v>114</v>
      </c>
      <c r="F10" s="74" t="s">
        <v>51</v>
      </c>
      <c r="G10" s="92"/>
      <c r="H10" s="124">
        <v>1400</v>
      </c>
      <c r="I10" s="116">
        <f t="shared" ref="I10:I14" si="1">H10-G10</f>
        <v>1400</v>
      </c>
      <c r="J10" s="314" t="s">
        <v>177</v>
      </c>
      <c r="K10" s="315"/>
      <c r="L10" s="346"/>
      <c r="O10" s="153">
        <f t="shared" si="0"/>
        <v>0</v>
      </c>
    </row>
    <row r="11" spans="1:15" s="8" customFormat="1" ht="24" customHeight="1" thickBot="1" x14ac:dyDescent="0.35">
      <c r="A11" s="93">
        <v>4</v>
      </c>
      <c r="B11" s="132" t="s">
        <v>52</v>
      </c>
      <c r="C11" s="133"/>
      <c r="D11" s="133"/>
      <c r="E11" s="132"/>
      <c r="F11" s="132"/>
      <c r="G11" s="134">
        <f>G12</f>
        <v>0</v>
      </c>
      <c r="H11" s="135">
        <f>H12</f>
        <v>0</v>
      </c>
      <c r="I11" s="136">
        <f t="shared" si="1"/>
        <v>0</v>
      </c>
      <c r="J11" s="328"/>
      <c r="K11" s="328"/>
      <c r="L11" s="328"/>
      <c r="O11" s="153">
        <f t="shared" si="0"/>
        <v>0</v>
      </c>
    </row>
    <row r="12" spans="1:15" ht="24" customHeight="1" thickTop="1" x14ac:dyDescent="0.3">
      <c r="A12" s="329"/>
      <c r="B12" s="329"/>
      <c r="C12" s="18">
        <v>41</v>
      </c>
      <c r="D12" s="18" t="s">
        <v>89</v>
      </c>
      <c r="E12" s="9"/>
      <c r="F12" s="9"/>
      <c r="G12" s="7">
        <f>G13</f>
        <v>0</v>
      </c>
      <c r="H12" s="123">
        <f>H13</f>
        <v>0</v>
      </c>
      <c r="I12" s="118">
        <f t="shared" si="1"/>
        <v>0</v>
      </c>
      <c r="J12" s="337"/>
      <c r="K12" s="338"/>
      <c r="L12" s="339"/>
      <c r="O12" s="153">
        <f t="shared" si="0"/>
        <v>0</v>
      </c>
    </row>
    <row r="13" spans="1:15" ht="24" customHeight="1" x14ac:dyDescent="0.3">
      <c r="A13" s="330"/>
      <c r="B13" s="330"/>
      <c r="C13" s="74"/>
      <c r="D13" s="74"/>
      <c r="E13" s="74">
        <v>414</v>
      </c>
      <c r="F13" s="74" t="s">
        <v>53</v>
      </c>
      <c r="G13" s="92">
        <v>0</v>
      </c>
      <c r="H13" s="124">
        <v>0</v>
      </c>
      <c r="I13" s="119">
        <f t="shared" si="1"/>
        <v>0</v>
      </c>
      <c r="J13" s="314"/>
      <c r="K13" s="315"/>
      <c r="L13" s="346"/>
      <c r="O13" s="153">
        <f t="shared" si="0"/>
        <v>0</v>
      </c>
    </row>
    <row r="14" spans="1:15" s="8" customFormat="1" ht="24" customHeight="1" thickBot="1" x14ac:dyDescent="0.35">
      <c r="A14" s="93">
        <v>5</v>
      </c>
      <c r="B14" s="132" t="s">
        <v>54</v>
      </c>
      <c r="C14" s="133"/>
      <c r="D14" s="133"/>
      <c r="E14" s="132"/>
      <c r="F14" s="132"/>
      <c r="G14" s="134">
        <f>G15</f>
        <v>30200</v>
      </c>
      <c r="H14" s="135">
        <f>H15</f>
        <v>9696</v>
      </c>
      <c r="I14" s="219">
        <f t="shared" si="1"/>
        <v>-20504</v>
      </c>
      <c r="J14" s="328"/>
      <c r="K14" s="328"/>
      <c r="L14" s="328"/>
      <c r="O14" s="153">
        <f t="shared" si="0"/>
        <v>0</v>
      </c>
    </row>
    <row r="15" spans="1:15" ht="24" customHeight="1" thickTop="1" x14ac:dyDescent="0.3">
      <c r="A15" s="325"/>
      <c r="B15" s="325"/>
      <c r="C15" s="18">
        <v>51</v>
      </c>
      <c r="D15" s="18" t="s">
        <v>92</v>
      </c>
      <c r="E15" s="9"/>
      <c r="F15" s="9"/>
      <c r="G15" s="7">
        <f>SUM(G16:G17)</f>
        <v>30200</v>
      </c>
      <c r="H15" s="191">
        <f>SUM(H16:H17)</f>
        <v>9696</v>
      </c>
      <c r="I15" s="118">
        <f ca="1">SUM(I15:I17)</f>
        <v>0</v>
      </c>
      <c r="J15" s="337"/>
      <c r="K15" s="338"/>
      <c r="L15" s="339"/>
      <c r="O15" s="153">
        <f t="shared" si="0"/>
        <v>0</v>
      </c>
    </row>
    <row r="16" spans="1:15" ht="24" customHeight="1" x14ac:dyDescent="0.3">
      <c r="A16" s="326"/>
      <c r="B16" s="326"/>
      <c r="C16" s="74"/>
      <c r="D16" s="74"/>
      <c r="E16" s="74">
        <v>511</v>
      </c>
      <c r="F16" s="74" t="s">
        <v>55</v>
      </c>
      <c r="G16" s="194">
        <v>6500</v>
      </c>
      <c r="H16" s="124">
        <v>0</v>
      </c>
      <c r="I16" s="204">
        <f>H16-G16</f>
        <v>-6500</v>
      </c>
      <c r="J16" s="314"/>
      <c r="K16" s="323"/>
      <c r="L16" s="324"/>
      <c r="O16" s="153"/>
    </row>
    <row r="17" spans="1:15" ht="24" customHeight="1" x14ac:dyDescent="0.3">
      <c r="A17" s="326"/>
      <c r="B17" s="326"/>
      <c r="C17" s="74"/>
      <c r="D17" s="74"/>
      <c r="E17" s="74">
        <v>512</v>
      </c>
      <c r="F17" s="74" t="s">
        <v>56</v>
      </c>
      <c r="G17" s="194">
        <v>23700</v>
      </c>
      <c r="H17" s="124">
        <v>9696</v>
      </c>
      <c r="I17" s="206">
        <f t="shared" ref="I17:I25" si="2">H17-G17</f>
        <v>-14004</v>
      </c>
      <c r="J17" s="314" t="s">
        <v>161</v>
      </c>
      <c r="K17" s="315"/>
      <c r="L17" s="346"/>
      <c r="O17" s="153">
        <f t="shared" si="0"/>
        <v>0</v>
      </c>
    </row>
    <row r="18" spans="1:15" ht="24" customHeight="1" thickBot="1" x14ac:dyDescent="0.35">
      <c r="A18" s="93">
        <v>7</v>
      </c>
      <c r="B18" s="93" t="s">
        <v>57</v>
      </c>
      <c r="C18" s="93"/>
      <c r="D18" s="93"/>
      <c r="E18" s="93"/>
      <c r="F18" s="93"/>
      <c r="G18" s="195">
        <f>G19</f>
        <v>0</v>
      </c>
      <c r="H18" s="125">
        <f>H19</f>
        <v>0</v>
      </c>
      <c r="I18" s="117">
        <f t="shared" si="2"/>
        <v>0</v>
      </c>
      <c r="J18" s="334"/>
      <c r="K18" s="335"/>
      <c r="L18" s="336"/>
      <c r="O18" s="153">
        <f t="shared" si="0"/>
        <v>0</v>
      </c>
    </row>
    <row r="19" spans="1:15" ht="24" customHeight="1" thickTop="1" x14ac:dyDescent="0.3">
      <c r="A19" s="5"/>
      <c r="B19" s="5"/>
      <c r="C19" s="5">
        <v>71</v>
      </c>
      <c r="D19" s="5" t="s">
        <v>57</v>
      </c>
      <c r="E19" s="5"/>
      <c r="F19" s="5"/>
      <c r="G19" s="115">
        <f>G20</f>
        <v>0</v>
      </c>
      <c r="H19" s="122">
        <f>H20</f>
        <v>0</v>
      </c>
      <c r="I19" s="120">
        <f t="shared" si="2"/>
        <v>0</v>
      </c>
      <c r="J19" s="337"/>
      <c r="K19" s="338"/>
      <c r="L19" s="339"/>
      <c r="O19" s="153">
        <f t="shared" si="0"/>
        <v>0</v>
      </c>
    </row>
    <row r="20" spans="1:15" ht="24" customHeight="1" x14ac:dyDescent="0.3">
      <c r="A20" s="73"/>
      <c r="B20" s="73"/>
      <c r="C20" s="73"/>
      <c r="D20" s="73"/>
      <c r="E20" s="73">
        <v>711</v>
      </c>
      <c r="F20" s="73" t="s">
        <v>58</v>
      </c>
      <c r="G20" s="196">
        <v>0</v>
      </c>
      <c r="H20" s="126">
        <v>0</v>
      </c>
      <c r="I20" s="121">
        <f t="shared" si="2"/>
        <v>0</v>
      </c>
      <c r="J20" s="314"/>
      <c r="K20" s="315"/>
      <c r="L20" s="346"/>
      <c r="O20" s="153">
        <f t="shared" si="0"/>
        <v>0</v>
      </c>
    </row>
    <row r="21" spans="1:15" s="8" customFormat="1" ht="24" customHeight="1" thickBot="1" x14ac:dyDescent="0.35">
      <c r="A21" s="93">
        <v>8</v>
      </c>
      <c r="B21" s="132" t="s">
        <v>59</v>
      </c>
      <c r="C21" s="133"/>
      <c r="D21" s="133"/>
      <c r="E21" s="132"/>
      <c r="F21" s="132"/>
      <c r="G21" s="197">
        <f>G22</f>
        <v>15446</v>
      </c>
      <c r="H21" s="135">
        <f>H22</f>
        <v>10301</v>
      </c>
      <c r="I21" s="207">
        <f t="shared" si="2"/>
        <v>-5145</v>
      </c>
      <c r="J21" s="334"/>
      <c r="K21" s="335"/>
      <c r="L21" s="336"/>
      <c r="O21" s="153">
        <f t="shared" si="0"/>
        <v>0</v>
      </c>
    </row>
    <row r="22" spans="1:15" ht="24" customHeight="1" thickTop="1" x14ac:dyDescent="0.3">
      <c r="A22" s="326"/>
      <c r="B22" s="326"/>
      <c r="C22" s="5">
        <v>81</v>
      </c>
      <c r="D22" s="5" t="s">
        <v>59</v>
      </c>
      <c r="E22" s="4"/>
      <c r="F22" s="4"/>
      <c r="G22" s="115">
        <f>SUM(G23:G26)</f>
        <v>15446</v>
      </c>
      <c r="H22" s="191">
        <f>SUM(H23:H26)</f>
        <v>10301</v>
      </c>
      <c r="I22" s="204">
        <f t="shared" si="2"/>
        <v>-5145</v>
      </c>
      <c r="J22" s="337"/>
      <c r="K22" s="338"/>
      <c r="L22" s="339"/>
      <c r="O22" s="153">
        <f t="shared" si="0"/>
        <v>0</v>
      </c>
    </row>
    <row r="23" spans="1:15" ht="24" customHeight="1" x14ac:dyDescent="0.3">
      <c r="A23" s="326"/>
      <c r="B23" s="326"/>
      <c r="C23" s="18"/>
      <c r="D23" s="18"/>
      <c r="E23" s="18">
        <v>811</v>
      </c>
      <c r="F23" s="18" t="s">
        <v>60</v>
      </c>
      <c r="G23" s="193">
        <v>7816</v>
      </c>
      <c r="H23" s="123">
        <v>2300</v>
      </c>
      <c r="I23" s="204">
        <f t="shared" si="2"/>
        <v>-5516</v>
      </c>
      <c r="J23" s="314" t="s">
        <v>149</v>
      </c>
      <c r="K23" s="315"/>
      <c r="L23" s="346"/>
      <c r="O23" s="153"/>
    </row>
    <row r="24" spans="1:15" ht="24" customHeight="1" x14ac:dyDescent="0.3">
      <c r="A24" s="326"/>
      <c r="B24" s="326"/>
      <c r="C24" s="208"/>
      <c r="D24" s="208"/>
      <c r="E24" s="208">
        <v>812</v>
      </c>
      <c r="F24" s="208" t="s">
        <v>158</v>
      </c>
      <c r="G24" s="193">
        <v>0</v>
      </c>
      <c r="H24" s="123">
        <v>1</v>
      </c>
      <c r="I24" s="204">
        <f t="shared" si="2"/>
        <v>1</v>
      </c>
      <c r="J24" s="314"/>
      <c r="K24" s="315"/>
      <c r="L24" s="346"/>
      <c r="O24" s="153"/>
    </row>
    <row r="25" spans="1:15" ht="24" customHeight="1" x14ac:dyDescent="0.3">
      <c r="A25" s="326"/>
      <c r="B25" s="326"/>
      <c r="C25" s="18"/>
      <c r="D25" s="18"/>
      <c r="E25" s="18">
        <v>812</v>
      </c>
      <c r="F25" s="18" t="s">
        <v>159</v>
      </c>
      <c r="G25" s="193">
        <v>7630</v>
      </c>
      <c r="H25" s="123">
        <v>8000</v>
      </c>
      <c r="I25" s="204">
        <f t="shared" si="2"/>
        <v>370</v>
      </c>
      <c r="J25" s="314" t="s">
        <v>147</v>
      </c>
      <c r="K25" s="315"/>
      <c r="L25" s="346"/>
      <c r="O25" s="153">
        <f t="shared" si="0"/>
        <v>0</v>
      </c>
    </row>
    <row r="26" spans="1:15" ht="24" hidden="1" customHeight="1" x14ac:dyDescent="0.3">
      <c r="A26" s="326"/>
      <c r="B26" s="326"/>
      <c r="C26" s="73"/>
      <c r="D26" s="73"/>
      <c r="E26" s="73">
        <v>813</v>
      </c>
      <c r="F26" s="73" t="s">
        <v>61</v>
      </c>
      <c r="G26" s="196"/>
      <c r="H26" s="126"/>
      <c r="I26" s="121">
        <f t="shared" ref="I26:I30" si="3">H26-G26</f>
        <v>0</v>
      </c>
      <c r="J26" s="314"/>
      <c r="K26" s="315"/>
      <c r="L26" s="346"/>
      <c r="O26" s="153">
        <f t="shared" si="0"/>
        <v>0</v>
      </c>
    </row>
    <row r="27" spans="1:15" s="8" customFormat="1" ht="24" customHeight="1" thickBot="1" x14ac:dyDescent="0.35">
      <c r="A27" s="93">
        <v>9</v>
      </c>
      <c r="B27" s="132" t="s">
        <v>62</v>
      </c>
      <c r="C27" s="133"/>
      <c r="D27" s="133"/>
      <c r="E27" s="132"/>
      <c r="F27" s="132"/>
      <c r="G27" s="197">
        <f>G28</f>
        <v>6</v>
      </c>
      <c r="H27" s="135">
        <v>4</v>
      </c>
      <c r="I27" s="136">
        <f t="shared" si="3"/>
        <v>-2</v>
      </c>
      <c r="J27" s="334"/>
      <c r="K27" s="335"/>
      <c r="L27" s="336"/>
      <c r="O27" s="153">
        <f t="shared" si="0"/>
        <v>0</v>
      </c>
    </row>
    <row r="28" spans="1:15" ht="24" customHeight="1" thickTop="1" x14ac:dyDescent="0.3">
      <c r="A28" s="326"/>
      <c r="B28" s="326"/>
      <c r="C28" s="5">
        <v>91</v>
      </c>
      <c r="D28" s="5" t="s">
        <v>62</v>
      </c>
      <c r="E28" s="4"/>
      <c r="F28" s="4"/>
      <c r="G28" s="115">
        <f>G30+G29</f>
        <v>6</v>
      </c>
      <c r="H28" s="122">
        <v>4</v>
      </c>
      <c r="I28" s="120">
        <f t="shared" si="3"/>
        <v>-2</v>
      </c>
      <c r="J28" s="337"/>
      <c r="K28" s="338"/>
      <c r="L28" s="339"/>
      <c r="O28" s="153">
        <f t="shared" si="0"/>
        <v>0</v>
      </c>
    </row>
    <row r="29" spans="1:15" ht="26.25" customHeight="1" x14ac:dyDescent="0.3">
      <c r="A29" s="326"/>
      <c r="B29" s="326"/>
      <c r="C29" s="18"/>
      <c r="D29" s="18"/>
      <c r="E29" s="18">
        <v>912</v>
      </c>
      <c r="F29" s="18" t="s">
        <v>63</v>
      </c>
      <c r="G29" s="193">
        <v>6</v>
      </c>
      <c r="H29" s="123">
        <v>4</v>
      </c>
      <c r="I29" s="118">
        <f>H29-G29</f>
        <v>-2</v>
      </c>
      <c r="J29" s="314" t="s">
        <v>131</v>
      </c>
      <c r="K29" s="323"/>
      <c r="L29" s="324"/>
      <c r="O29" s="153"/>
    </row>
    <row r="30" spans="1:15" ht="24" customHeight="1" thickBot="1" x14ac:dyDescent="0.35">
      <c r="A30" s="344"/>
      <c r="B30" s="344"/>
      <c r="C30" s="344"/>
      <c r="D30" s="344"/>
      <c r="E30" s="5">
        <v>913</v>
      </c>
      <c r="F30" s="5" t="s">
        <v>106</v>
      </c>
      <c r="G30" s="6">
        <v>0</v>
      </c>
      <c r="H30" s="127">
        <v>0</v>
      </c>
      <c r="I30" s="120">
        <f t="shared" si="3"/>
        <v>0</v>
      </c>
      <c r="J30" s="314"/>
      <c r="K30" s="315"/>
      <c r="L30" s="90"/>
    </row>
  </sheetData>
  <mergeCells count="48">
    <mergeCell ref="J10:L10"/>
    <mergeCell ref="J21:L21"/>
    <mergeCell ref="J20:L20"/>
    <mergeCell ref="J19:L19"/>
    <mergeCell ref="J18:L18"/>
    <mergeCell ref="J17:L17"/>
    <mergeCell ref="J15:L15"/>
    <mergeCell ref="J13:L13"/>
    <mergeCell ref="J12:L12"/>
    <mergeCell ref="B28:B30"/>
    <mergeCell ref="J28:L28"/>
    <mergeCell ref="J23:L23"/>
    <mergeCell ref="J24:L24"/>
    <mergeCell ref="J25:L25"/>
    <mergeCell ref="J27:L27"/>
    <mergeCell ref="J26:L26"/>
    <mergeCell ref="J6:L6"/>
    <mergeCell ref="J22:L22"/>
    <mergeCell ref="J2:L2"/>
    <mergeCell ref="J29:L29"/>
    <mergeCell ref="A1:L1"/>
    <mergeCell ref="J3:L4"/>
    <mergeCell ref="J5:L5"/>
    <mergeCell ref="A28:A30"/>
    <mergeCell ref="A22:A26"/>
    <mergeCell ref="B22:B26"/>
    <mergeCell ref="D30"/>
    <mergeCell ref="C30"/>
    <mergeCell ref="A2:C2"/>
    <mergeCell ref="C4:D4"/>
    <mergeCell ref="A4:B4"/>
    <mergeCell ref="J14:L14"/>
    <mergeCell ref="J7:L7"/>
    <mergeCell ref="G3:G4"/>
    <mergeCell ref="J30:K30"/>
    <mergeCell ref="A5:F5"/>
    <mergeCell ref="I3:I4"/>
    <mergeCell ref="H3:H4"/>
    <mergeCell ref="E4:F4"/>
    <mergeCell ref="J9:L9"/>
    <mergeCell ref="J16:L16"/>
    <mergeCell ref="A15:A17"/>
    <mergeCell ref="B15:B17"/>
    <mergeCell ref="A3:F3"/>
    <mergeCell ref="J11:L11"/>
    <mergeCell ref="A12:A13"/>
    <mergeCell ref="B12:B13"/>
    <mergeCell ref="J8:L8"/>
  </mergeCells>
  <phoneticPr fontId="2" type="noConversion"/>
  <printOptions horizontalCentered="1"/>
  <pageMargins left="0.39370078740157483" right="0.39370078740157483" top="0.98425196850393704" bottom="0.39370078740157483" header="0.51181102362204722" footer="0.11811023622047245"/>
  <pageSetup paperSize="9" orientation="portrait" r:id="rId1"/>
  <headerFooter alignWithMargins="0">
    <oddFooter>&amp;C&amp;"굴림,보통"&amp;8세입부-&amp;P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98"/>
  <sheetViews>
    <sheetView tabSelected="1" zoomScale="115" workbookViewId="0">
      <pane ySplit="4" topLeftCell="A5" activePane="bottomLeft" state="frozen"/>
      <selection pane="bottomLeft" activeCell="J41" sqref="J41:Q41"/>
    </sheetView>
  </sheetViews>
  <sheetFormatPr defaultRowHeight="16.5" x14ac:dyDescent="0.3"/>
  <cols>
    <col min="1" max="1" width="3.44140625" style="36" customWidth="1"/>
    <col min="2" max="2" width="5.77734375" style="36" customWidth="1"/>
    <col min="3" max="3" width="3.109375" style="12" customWidth="1"/>
    <col min="4" max="4" width="6.77734375" style="12" customWidth="1"/>
    <col min="5" max="5" width="3.33203125" style="12" customWidth="1"/>
    <col min="6" max="6" width="7.77734375" style="12" customWidth="1"/>
    <col min="7" max="8" width="8.77734375" style="10" customWidth="1"/>
    <col min="9" max="9" width="7.109375" style="10" customWidth="1"/>
    <col min="10" max="10" width="7.5546875" style="13" customWidth="1"/>
    <col min="11" max="11" width="3.5546875" style="14" customWidth="1"/>
    <col min="12" max="12" width="1.21875" style="12" customWidth="1"/>
    <col min="13" max="13" width="2.88671875" style="15" customWidth="1"/>
    <col min="14" max="14" width="2" style="12" customWidth="1"/>
    <col min="15" max="15" width="1.109375" style="12" customWidth="1"/>
    <col min="16" max="16" width="3.77734375" style="12" customWidth="1"/>
    <col min="17" max="17" width="2.6640625" style="12" customWidth="1"/>
    <col min="18" max="18" width="6" style="1" customWidth="1"/>
    <col min="19" max="16384" width="8.88671875" style="1"/>
  </cols>
  <sheetData>
    <row r="1" spans="1:18" s="137" customFormat="1" ht="45" customHeight="1" x14ac:dyDescent="0.3">
      <c r="A1" s="347" t="s">
        <v>165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</row>
    <row r="2" spans="1:18" ht="20.100000000000001" customHeight="1" thickBot="1" x14ac:dyDescent="0.35">
      <c r="A2" s="350" t="s">
        <v>8</v>
      </c>
      <c r="B2" s="350"/>
      <c r="C2" s="351"/>
      <c r="N2" s="340" t="s">
        <v>0</v>
      </c>
      <c r="O2" s="352"/>
      <c r="P2" s="352"/>
      <c r="Q2" s="352"/>
    </row>
    <row r="3" spans="1:18" ht="17.100000000000001" customHeight="1" x14ac:dyDescent="0.3">
      <c r="A3" s="327" t="s">
        <v>5</v>
      </c>
      <c r="B3" s="327"/>
      <c r="C3" s="327"/>
      <c r="D3" s="327"/>
      <c r="E3" s="327"/>
      <c r="F3" s="327"/>
      <c r="G3" s="312" t="s">
        <v>166</v>
      </c>
      <c r="H3" s="348" t="s">
        <v>167</v>
      </c>
      <c r="I3" s="356" t="s">
        <v>130</v>
      </c>
      <c r="J3" s="327" t="s">
        <v>117</v>
      </c>
      <c r="K3" s="327"/>
      <c r="L3" s="327"/>
      <c r="M3" s="327"/>
      <c r="N3" s="327"/>
      <c r="O3" s="327"/>
      <c r="P3" s="327"/>
      <c r="Q3" s="327"/>
    </row>
    <row r="4" spans="1:18" ht="30" customHeight="1" x14ac:dyDescent="0.3">
      <c r="A4" s="320" t="s">
        <v>3</v>
      </c>
      <c r="B4" s="320"/>
      <c r="C4" s="320" t="s">
        <v>4</v>
      </c>
      <c r="D4" s="320"/>
      <c r="E4" s="320" t="s">
        <v>7</v>
      </c>
      <c r="F4" s="320"/>
      <c r="G4" s="313"/>
      <c r="H4" s="349"/>
      <c r="I4" s="357"/>
      <c r="J4" s="320"/>
      <c r="K4" s="320"/>
      <c r="L4" s="320"/>
      <c r="M4" s="320"/>
      <c r="N4" s="320"/>
      <c r="O4" s="320"/>
      <c r="P4" s="320"/>
      <c r="Q4" s="320"/>
    </row>
    <row r="5" spans="1:18" ht="30" customHeight="1" x14ac:dyDescent="0.3">
      <c r="A5" s="365" t="s">
        <v>101</v>
      </c>
      <c r="B5" s="365"/>
      <c r="C5" s="365"/>
      <c r="D5" s="365"/>
      <c r="E5" s="365"/>
      <c r="F5" s="365"/>
      <c r="G5" s="160">
        <f>G6+G27+G39+G42+G22</f>
        <v>46999</v>
      </c>
      <c r="H5" s="161">
        <f>H6+H27+H39+H42+H22</f>
        <v>22401</v>
      </c>
      <c r="I5" s="209">
        <f>H5-G5</f>
        <v>-24598</v>
      </c>
      <c r="J5" s="358"/>
      <c r="K5" s="358"/>
      <c r="L5" s="358"/>
      <c r="M5" s="358"/>
      <c r="N5" s="358"/>
      <c r="O5" s="358"/>
      <c r="P5" s="358"/>
      <c r="Q5" s="358"/>
    </row>
    <row r="6" spans="1:18" s="8" customFormat="1" ht="27.75" customHeight="1" thickBot="1" x14ac:dyDescent="0.35">
      <c r="A6" s="83">
        <v>1</v>
      </c>
      <c r="B6" s="146" t="s">
        <v>2</v>
      </c>
      <c r="C6" s="146"/>
      <c r="D6" s="146"/>
      <c r="E6" s="146"/>
      <c r="F6" s="146"/>
      <c r="G6" s="147">
        <f>G7+G10+G14</f>
        <v>20499</v>
      </c>
      <c r="H6" s="148">
        <f>H7+H10+H14</f>
        <v>22401</v>
      </c>
      <c r="I6" s="205">
        <f>H6-G6</f>
        <v>1902</v>
      </c>
      <c r="J6" s="382"/>
      <c r="K6" s="383"/>
      <c r="L6" s="383"/>
      <c r="M6" s="383"/>
      <c r="N6" s="383"/>
      <c r="O6" s="383"/>
      <c r="P6" s="383"/>
      <c r="Q6" s="384"/>
    </row>
    <row r="7" spans="1:18" ht="27.75" customHeight="1" thickTop="1" x14ac:dyDescent="0.3">
      <c r="A7" s="16"/>
      <c r="B7" s="16"/>
      <c r="C7" s="75">
        <v>11</v>
      </c>
      <c r="D7" s="75" t="s">
        <v>9</v>
      </c>
      <c r="E7" s="75"/>
      <c r="F7" s="75"/>
      <c r="G7" s="102">
        <f>SUM(G8:G9)</f>
        <v>4500</v>
      </c>
      <c r="H7" s="138">
        <f>SUM(H8:H9)</f>
        <v>6000</v>
      </c>
      <c r="I7" s="204">
        <f>H7-G7</f>
        <v>1500</v>
      </c>
      <c r="J7" s="385"/>
      <c r="K7" s="386"/>
      <c r="L7" s="386"/>
      <c r="M7" s="386"/>
      <c r="N7" s="386"/>
      <c r="O7" s="386"/>
      <c r="P7" s="386"/>
      <c r="Q7" s="387"/>
    </row>
    <row r="8" spans="1:18" ht="27.75" customHeight="1" x14ac:dyDescent="0.3">
      <c r="A8" s="76"/>
      <c r="B8" s="76"/>
      <c r="C8" s="76"/>
      <c r="D8" s="76"/>
      <c r="E8" s="26">
        <v>111</v>
      </c>
      <c r="F8" s="26" t="s">
        <v>142</v>
      </c>
      <c r="G8" s="105">
        <v>4500</v>
      </c>
      <c r="H8" s="140">
        <v>6000</v>
      </c>
      <c r="I8" s="110">
        <f>H8-G8</f>
        <v>1500</v>
      </c>
      <c r="J8" s="362" t="s">
        <v>173</v>
      </c>
      <c r="K8" s="388"/>
      <c r="L8" s="388"/>
      <c r="M8" s="388"/>
      <c r="N8" s="388"/>
      <c r="O8" s="388"/>
      <c r="P8" s="388"/>
      <c r="Q8" s="389"/>
    </row>
    <row r="9" spans="1:18" ht="27.75" customHeight="1" x14ac:dyDescent="0.3">
      <c r="A9" s="76"/>
      <c r="B9" s="76"/>
      <c r="C9" s="27"/>
      <c r="D9" s="27"/>
      <c r="E9" s="17">
        <v>117</v>
      </c>
      <c r="F9" s="18" t="s">
        <v>21</v>
      </c>
      <c r="G9" s="103">
        <v>0</v>
      </c>
      <c r="H9" s="139">
        <v>0</v>
      </c>
      <c r="I9" s="204">
        <f>H9-G9</f>
        <v>0</v>
      </c>
      <c r="J9" s="314"/>
      <c r="K9" s="323"/>
      <c r="L9" s="323"/>
      <c r="M9" s="323"/>
      <c r="N9" s="323"/>
      <c r="O9" s="323"/>
      <c r="P9" s="323"/>
      <c r="Q9" s="324"/>
    </row>
    <row r="10" spans="1:18" ht="27.75" customHeight="1" x14ac:dyDescent="0.3">
      <c r="A10" s="76"/>
      <c r="B10" s="76"/>
      <c r="C10" s="19">
        <v>12</v>
      </c>
      <c r="D10" s="9" t="s">
        <v>10</v>
      </c>
      <c r="E10" s="19"/>
      <c r="F10" s="19"/>
      <c r="G10" s="102">
        <f>SUM(G11:G13)</f>
        <v>119</v>
      </c>
      <c r="H10" s="138">
        <f>SUM(H11:H13)</f>
        <v>1000</v>
      </c>
      <c r="I10" s="109">
        <f t="shared" ref="I10:I14" si="0">H10-G10</f>
        <v>881</v>
      </c>
      <c r="J10" s="362"/>
      <c r="K10" s="388"/>
      <c r="L10" s="388"/>
      <c r="M10" s="388"/>
      <c r="N10" s="388"/>
      <c r="O10" s="388"/>
      <c r="P10" s="388"/>
      <c r="Q10" s="389"/>
    </row>
    <row r="11" spans="1:18" ht="27.75" customHeight="1" x14ac:dyDescent="0.3">
      <c r="A11" s="76"/>
      <c r="B11" s="20"/>
      <c r="C11" s="21"/>
      <c r="D11" s="9"/>
      <c r="E11" s="17">
        <v>121</v>
      </c>
      <c r="F11" s="18" t="s">
        <v>22</v>
      </c>
      <c r="G11" s="103">
        <v>0</v>
      </c>
      <c r="H11" s="140">
        <v>500</v>
      </c>
      <c r="I11" s="110">
        <f t="shared" si="0"/>
        <v>500</v>
      </c>
      <c r="J11" s="314" t="s">
        <v>153</v>
      </c>
      <c r="K11" s="323"/>
      <c r="L11" s="323"/>
      <c r="M11" s="323"/>
      <c r="N11" s="323"/>
      <c r="O11" s="323"/>
      <c r="P11" s="323"/>
      <c r="Q11" s="324"/>
      <c r="R11" s="98"/>
    </row>
    <row r="12" spans="1:18" ht="27.75" customHeight="1" x14ac:dyDescent="0.3">
      <c r="A12" s="76"/>
      <c r="B12" s="20"/>
      <c r="C12" s="21"/>
      <c r="D12" s="9"/>
      <c r="E12" s="17">
        <v>122</v>
      </c>
      <c r="F12" s="18" t="s">
        <v>32</v>
      </c>
      <c r="G12" s="103">
        <v>0</v>
      </c>
      <c r="H12" s="140"/>
      <c r="I12" s="110">
        <f t="shared" si="0"/>
        <v>0</v>
      </c>
      <c r="J12" s="314"/>
      <c r="K12" s="323"/>
      <c r="L12" s="323"/>
      <c r="M12" s="323"/>
      <c r="N12" s="323"/>
      <c r="O12" s="323"/>
      <c r="P12" s="323"/>
      <c r="Q12" s="324"/>
    </row>
    <row r="13" spans="1:18" ht="27.75" customHeight="1" x14ac:dyDescent="0.3">
      <c r="A13" s="76"/>
      <c r="B13" s="20"/>
      <c r="C13" s="25"/>
      <c r="D13" s="17"/>
      <c r="E13" s="17">
        <v>123</v>
      </c>
      <c r="F13" s="18" t="s">
        <v>17</v>
      </c>
      <c r="G13" s="103">
        <v>119</v>
      </c>
      <c r="H13" s="139">
        <v>500</v>
      </c>
      <c r="I13" s="204">
        <f>H13-G13</f>
        <v>381</v>
      </c>
      <c r="J13" s="314"/>
      <c r="K13" s="323"/>
      <c r="L13" s="323"/>
      <c r="M13" s="323"/>
      <c r="N13" s="323"/>
      <c r="O13" s="323"/>
      <c r="P13" s="323"/>
      <c r="Q13" s="324"/>
    </row>
    <row r="14" spans="1:18" ht="27.75" customHeight="1" x14ac:dyDescent="0.3">
      <c r="A14" s="354"/>
      <c r="B14" s="354"/>
      <c r="C14" s="19">
        <v>13</v>
      </c>
      <c r="D14" s="19" t="s">
        <v>11</v>
      </c>
      <c r="E14" s="19"/>
      <c r="F14" s="19"/>
      <c r="G14" s="104">
        <f>SUM(G15:G21)</f>
        <v>15880</v>
      </c>
      <c r="H14" s="141">
        <f>SUM(H15:H21)</f>
        <v>15401</v>
      </c>
      <c r="I14" s="112">
        <f t="shared" si="0"/>
        <v>-479</v>
      </c>
      <c r="J14" s="314"/>
      <c r="K14" s="323"/>
      <c r="L14" s="323"/>
      <c r="M14" s="323"/>
      <c r="N14" s="323"/>
      <c r="O14" s="323"/>
      <c r="P14" s="323"/>
      <c r="Q14" s="324"/>
    </row>
    <row r="15" spans="1:18" ht="27.75" customHeight="1" x14ac:dyDescent="0.3">
      <c r="A15" s="354"/>
      <c r="B15" s="354"/>
      <c r="C15" s="380"/>
      <c r="D15" s="380"/>
      <c r="E15" s="26">
        <v>131</v>
      </c>
      <c r="F15" s="26" t="s">
        <v>12</v>
      </c>
      <c r="G15" s="105">
        <v>0</v>
      </c>
      <c r="H15" s="140">
        <v>0</v>
      </c>
      <c r="I15" s="111">
        <f t="shared" ref="I15:I16" si="1">H15-G15</f>
        <v>0</v>
      </c>
      <c r="J15" s="314"/>
      <c r="K15" s="323"/>
      <c r="L15" s="323"/>
      <c r="M15" s="323"/>
      <c r="N15" s="323"/>
      <c r="O15" s="323"/>
      <c r="P15" s="323"/>
      <c r="Q15" s="324"/>
    </row>
    <row r="16" spans="1:18" ht="27.75" customHeight="1" x14ac:dyDescent="0.3">
      <c r="A16" s="354"/>
      <c r="B16" s="354"/>
      <c r="C16" s="381"/>
      <c r="D16" s="381"/>
      <c r="E16" s="77">
        <v>132</v>
      </c>
      <c r="F16" s="74" t="s">
        <v>20</v>
      </c>
      <c r="G16" s="114">
        <v>9414</v>
      </c>
      <c r="H16" s="143">
        <v>10000</v>
      </c>
      <c r="I16" s="113">
        <f t="shared" si="1"/>
        <v>586</v>
      </c>
      <c r="J16" s="369" t="s">
        <v>154</v>
      </c>
      <c r="K16" s="370"/>
      <c r="L16" s="370"/>
      <c r="M16" s="370"/>
      <c r="N16" s="370"/>
      <c r="O16" s="370"/>
      <c r="P16" s="370"/>
      <c r="Q16" s="371"/>
    </row>
    <row r="17" spans="1:19" ht="27.75" customHeight="1" x14ac:dyDescent="0.3">
      <c r="A17" s="354"/>
      <c r="B17" s="354"/>
      <c r="C17" s="381"/>
      <c r="D17" s="381"/>
      <c r="E17" s="77">
        <v>133</v>
      </c>
      <c r="F17" s="77" t="s">
        <v>13</v>
      </c>
      <c r="G17" s="114">
        <v>4838</v>
      </c>
      <c r="H17" s="143">
        <v>2900</v>
      </c>
      <c r="I17" s="206">
        <f>H17-G17</f>
        <v>-1938</v>
      </c>
      <c r="J17" s="369" t="s">
        <v>155</v>
      </c>
      <c r="K17" s="367"/>
      <c r="L17" s="367"/>
      <c r="M17" s="367"/>
      <c r="N17" s="367"/>
      <c r="O17" s="367"/>
      <c r="P17" s="367"/>
      <c r="Q17" s="368"/>
    </row>
    <row r="18" spans="1:19" ht="27.75" customHeight="1" x14ac:dyDescent="0.3">
      <c r="A18" s="354"/>
      <c r="B18" s="354"/>
      <c r="C18" s="381"/>
      <c r="D18" s="381"/>
      <c r="E18" s="17">
        <v>134</v>
      </c>
      <c r="F18" s="18" t="s">
        <v>19</v>
      </c>
      <c r="G18" s="103">
        <v>1249</v>
      </c>
      <c r="H18" s="139">
        <v>2001</v>
      </c>
      <c r="I18" s="204">
        <f>H18-G18</f>
        <v>752</v>
      </c>
      <c r="J18" s="362" t="s">
        <v>156</v>
      </c>
      <c r="K18" s="363"/>
      <c r="L18" s="363"/>
      <c r="M18" s="363"/>
      <c r="N18" s="363"/>
      <c r="O18" s="363"/>
      <c r="P18" s="363"/>
      <c r="Q18" s="364"/>
    </row>
    <row r="19" spans="1:19" ht="27.75" customHeight="1" x14ac:dyDescent="0.3">
      <c r="A19" s="354"/>
      <c r="B19" s="354"/>
      <c r="C19" s="381"/>
      <c r="D19" s="381"/>
      <c r="E19" s="17">
        <v>135</v>
      </c>
      <c r="F19" s="17" t="s">
        <v>14</v>
      </c>
      <c r="G19" s="106">
        <v>0</v>
      </c>
      <c r="H19" s="142"/>
      <c r="I19" s="204">
        <f t="shared" ref="I19:I28" si="2">H19-G19</f>
        <v>0</v>
      </c>
      <c r="J19" s="314"/>
      <c r="K19" s="323"/>
      <c r="L19" s="323"/>
      <c r="M19" s="323"/>
      <c r="N19" s="323"/>
      <c r="O19" s="323"/>
      <c r="P19" s="323"/>
      <c r="Q19" s="324"/>
    </row>
    <row r="20" spans="1:19" ht="27.75" customHeight="1" x14ac:dyDescent="0.3">
      <c r="A20" s="379"/>
      <c r="B20" s="379"/>
      <c r="C20" s="379"/>
      <c r="D20" s="379"/>
      <c r="E20" s="17">
        <v>136</v>
      </c>
      <c r="F20" s="18" t="s">
        <v>38</v>
      </c>
      <c r="G20" s="103">
        <v>0</v>
      </c>
      <c r="H20" s="139"/>
      <c r="I20" s="204">
        <f t="shared" si="2"/>
        <v>0</v>
      </c>
      <c r="J20" s="359"/>
      <c r="K20" s="360"/>
      <c r="L20" s="360"/>
      <c r="M20" s="360"/>
      <c r="N20" s="360"/>
      <c r="O20" s="360"/>
      <c r="P20" s="360"/>
      <c r="Q20" s="361"/>
    </row>
    <row r="21" spans="1:19" ht="27.75" customHeight="1" x14ac:dyDescent="0.3">
      <c r="A21" s="379"/>
      <c r="B21" s="379"/>
      <c r="C21" s="379"/>
      <c r="D21" s="379"/>
      <c r="E21" s="27">
        <v>137</v>
      </c>
      <c r="F21" s="27" t="s">
        <v>33</v>
      </c>
      <c r="G21" s="114">
        <v>379</v>
      </c>
      <c r="H21" s="143">
        <v>500</v>
      </c>
      <c r="I21" s="204">
        <f t="shared" si="2"/>
        <v>121</v>
      </c>
      <c r="J21" s="390" t="s">
        <v>157</v>
      </c>
      <c r="K21" s="391"/>
      <c r="L21" s="391"/>
      <c r="M21" s="391"/>
      <c r="N21" s="323"/>
      <c r="O21" s="323"/>
      <c r="P21" s="323"/>
      <c r="Q21" s="324"/>
    </row>
    <row r="22" spans="1:19" ht="27.75" customHeight="1" thickBot="1" x14ac:dyDescent="0.35">
      <c r="A22" s="84">
        <v>2</v>
      </c>
      <c r="B22" s="132" t="s">
        <v>26</v>
      </c>
      <c r="C22" s="149"/>
      <c r="D22" s="149"/>
      <c r="E22" s="149"/>
      <c r="F22" s="132"/>
      <c r="G22" s="150">
        <f>G23</f>
        <v>1500</v>
      </c>
      <c r="H22" s="151">
        <f>H23</f>
        <v>0</v>
      </c>
      <c r="I22" s="207">
        <f t="shared" si="2"/>
        <v>-1500</v>
      </c>
      <c r="J22" s="85"/>
      <c r="K22" s="86"/>
      <c r="L22" s="87"/>
      <c r="M22" s="88"/>
      <c r="N22" s="87"/>
      <c r="O22" s="87"/>
      <c r="P22" s="87"/>
      <c r="Q22" s="89"/>
    </row>
    <row r="23" spans="1:19" ht="27.75" customHeight="1" thickTop="1" x14ac:dyDescent="0.3">
      <c r="A23" s="76"/>
      <c r="B23" s="28"/>
      <c r="C23" s="29">
        <v>21</v>
      </c>
      <c r="D23" s="30" t="s">
        <v>27</v>
      </c>
      <c r="E23" s="31"/>
      <c r="F23" s="32"/>
      <c r="G23" s="108">
        <f>SUM(G24:G26)</f>
        <v>1500</v>
      </c>
      <c r="H23" s="144">
        <f>SUM(H24:H26)</f>
        <v>0</v>
      </c>
      <c r="I23" s="204">
        <v>0</v>
      </c>
      <c r="J23" s="314"/>
      <c r="K23" s="323"/>
      <c r="L23" s="323"/>
      <c r="M23" s="323"/>
      <c r="N23" s="323"/>
      <c r="O23" s="323"/>
      <c r="P23" s="323"/>
      <c r="Q23" s="324"/>
    </row>
    <row r="24" spans="1:19" ht="27.75" customHeight="1" x14ac:dyDescent="0.3">
      <c r="A24" s="76"/>
      <c r="B24" s="33"/>
      <c r="C24" s="27"/>
      <c r="D24" s="34"/>
      <c r="E24" s="17">
        <v>211</v>
      </c>
      <c r="F24" s="18" t="s">
        <v>27</v>
      </c>
      <c r="G24" s="103">
        <v>0</v>
      </c>
      <c r="H24" s="139">
        <v>0</v>
      </c>
      <c r="I24" s="111">
        <f t="shared" si="2"/>
        <v>0</v>
      </c>
      <c r="J24" s="314"/>
      <c r="K24" s="323"/>
      <c r="L24" s="323"/>
      <c r="M24" s="323"/>
      <c r="N24" s="323"/>
      <c r="O24" s="323"/>
      <c r="P24" s="323"/>
      <c r="Q24" s="324"/>
    </row>
    <row r="25" spans="1:19" ht="27.75" customHeight="1" x14ac:dyDescent="0.3">
      <c r="A25" s="76"/>
      <c r="B25" s="33"/>
      <c r="C25" s="27"/>
      <c r="D25" s="34"/>
      <c r="E25" s="17">
        <v>212</v>
      </c>
      <c r="F25" s="18" t="s">
        <v>34</v>
      </c>
      <c r="G25" s="103">
        <v>1500</v>
      </c>
      <c r="H25" s="139">
        <v>0</v>
      </c>
      <c r="I25" s="111">
        <f t="shared" si="2"/>
        <v>-1500</v>
      </c>
      <c r="J25" s="314"/>
      <c r="K25" s="323"/>
      <c r="L25" s="323"/>
      <c r="M25" s="323"/>
      <c r="N25" s="323"/>
      <c r="O25" s="323"/>
      <c r="P25" s="323"/>
      <c r="Q25" s="324"/>
    </row>
    <row r="26" spans="1:19" ht="27.75" customHeight="1" x14ac:dyDescent="0.3">
      <c r="A26" s="215"/>
      <c r="B26" s="227"/>
      <c r="C26" s="26"/>
      <c r="D26" s="25"/>
      <c r="E26" s="17">
        <v>213</v>
      </c>
      <c r="F26" s="213" t="s">
        <v>31</v>
      </c>
      <c r="G26" s="103">
        <v>0</v>
      </c>
      <c r="H26" s="139">
        <v>0</v>
      </c>
      <c r="I26" s="226">
        <f t="shared" si="2"/>
        <v>0</v>
      </c>
      <c r="J26" s="314"/>
      <c r="K26" s="315"/>
      <c r="L26" s="315"/>
      <c r="M26" s="315"/>
      <c r="N26" s="315"/>
      <c r="O26" s="315"/>
      <c r="P26" s="315"/>
      <c r="Q26" s="346"/>
    </row>
    <row r="27" spans="1:19" ht="27.75" customHeight="1" thickBot="1" x14ac:dyDescent="0.35">
      <c r="A27" s="84">
        <v>4</v>
      </c>
      <c r="B27" s="149" t="s">
        <v>16</v>
      </c>
      <c r="C27" s="149"/>
      <c r="D27" s="149"/>
      <c r="E27" s="149"/>
      <c r="F27" s="132"/>
      <c r="G27" s="150">
        <f>G28</f>
        <v>25000</v>
      </c>
      <c r="H27" s="151">
        <f>H28</f>
        <v>0</v>
      </c>
      <c r="I27" s="152">
        <f t="shared" si="2"/>
        <v>-25000</v>
      </c>
      <c r="J27" s="373"/>
      <c r="K27" s="374"/>
      <c r="L27" s="374"/>
      <c r="M27" s="374"/>
      <c r="N27" s="374"/>
      <c r="O27" s="374"/>
      <c r="P27" s="374"/>
      <c r="Q27" s="375"/>
      <c r="S27" s="153"/>
    </row>
    <row r="28" spans="1:19" ht="27.75" customHeight="1" thickTop="1" x14ac:dyDescent="0.3">
      <c r="A28" s="76"/>
      <c r="B28" s="28"/>
      <c r="C28" s="26">
        <v>41</v>
      </c>
      <c r="D28" s="223" t="s">
        <v>16</v>
      </c>
      <c r="E28" s="218"/>
      <c r="F28" s="212"/>
      <c r="G28" s="224">
        <f>SUM(G29:G38)</f>
        <v>25000</v>
      </c>
      <c r="H28" s="225">
        <f>SUM(H29:H38)</f>
        <v>0</v>
      </c>
      <c r="I28" s="204">
        <f t="shared" si="2"/>
        <v>-25000</v>
      </c>
      <c r="J28" s="376"/>
      <c r="K28" s="377"/>
      <c r="L28" s="377"/>
      <c r="M28" s="377"/>
      <c r="N28" s="377"/>
      <c r="O28" s="377"/>
      <c r="P28" s="377"/>
      <c r="Q28" s="378"/>
    </row>
    <row r="29" spans="1:19" ht="27.75" customHeight="1" x14ac:dyDescent="0.3">
      <c r="A29" s="76"/>
      <c r="B29" s="33"/>
      <c r="C29" s="27"/>
      <c r="D29" s="34"/>
      <c r="E29" s="17">
        <v>411</v>
      </c>
      <c r="F29" s="96" t="s">
        <v>111</v>
      </c>
      <c r="G29" s="103">
        <v>0</v>
      </c>
      <c r="H29" s="139"/>
      <c r="I29" s="111">
        <f t="shared" ref="I29:I38" si="3">H29-G29</f>
        <v>0</v>
      </c>
      <c r="J29" s="314" t="s">
        <v>118</v>
      </c>
      <c r="K29" s="323"/>
      <c r="L29" s="323"/>
      <c r="M29" s="323"/>
      <c r="N29" s="323"/>
      <c r="O29" s="323"/>
      <c r="P29" s="323"/>
      <c r="Q29" s="324"/>
    </row>
    <row r="30" spans="1:19" ht="27.75" customHeight="1" x14ac:dyDescent="0.3">
      <c r="A30" s="76"/>
      <c r="B30" s="33"/>
      <c r="C30" s="27"/>
      <c r="D30" s="34"/>
      <c r="E30" s="77">
        <v>411</v>
      </c>
      <c r="F30" s="74" t="s">
        <v>111</v>
      </c>
      <c r="G30" s="103">
        <v>0</v>
      </c>
      <c r="H30" s="143"/>
      <c r="I30" s="111">
        <f t="shared" si="3"/>
        <v>0</v>
      </c>
      <c r="J30" s="314" t="s">
        <v>119</v>
      </c>
      <c r="K30" s="323"/>
      <c r="L30" s="323"/>
      <c r="M30" s="323"/>
      <c r="N30" s="323"/>
      <c r="O30" s="323"/>
      <c r="P30" s="323"/>
      <c r="Q30" s="324"/>
    </row>
    <row r="31" spans="1:19" ht="27.75" customHeight="1" x14ac:dyDescent="0.3">
      <c r="A31" s="76"/>
      <c r="B31" s="33"/>
      <c r="C31" s="27"/>
      <c r="D31" s="34"/>
      <c r="E31" s="77">
        <v>411</v>
      </c>
      <c r="F31" s="95" t="s">
        <v>111</v>
      </c>
      <c r="G31" s="103">
        <v>0</v>
      </c>
      <c r="H31" s="143"/>
      <c r="I31" s="111">
        <f t="shared" si="3"/>
        <v>0</v>
      </c>
      <c r="J31" s="314" t="s">
        <v>120</v>
      </c>
      <c r="K31" s="323"/>
      <c r="L31" s="323"/>
      <c r="M31" s="323"/>
      <c r="N31" s="323"/>
      <c r="O31" s="323"/>
      <c r="P31" s="323"/>
      <c r="Q31" s="324"/>
    </row>
    <row r="32" spans="1:19" ht="27.75" customHeight="1" x14ac:dyDescent="0.3">
      <c r="A32" s="76"/>
      <c r="B32" s="33"/>
      <c r="C32" s="27"/>
      <c r="D32" s="34"/>
      <c r="E32" s="77">
        <v>411</v>
      </c>
      <c r="F32" s="74" t="s">
        <v>111</v>
      </c>
      <c r="G32" s="103">
        <v>0</v>
      </c>
      <c r="H32" s="143"/>
      <c r="I32" s="111">
        <f t="shared" si="3"/>
        <v>0</v>
      </c>
      <c r="J32" s="362" t="s">
        <v>121</v>
      </c>
      <c r="K32" s="388"/>
      <c r="L32" s="388"/>
      <c r="M32" s="388"/>
      <c r="N32" s="388"/>
      <c r="O32" s="388"/>
      <c r="P32" s="388"/>
      <c r="Q32" s="389"/>
    </row>
    <row r="33" spans="1:17" ht="27.75" customHeight="1" x14ac:dyDescent="0.3">
      <c r="A33" s="76"/>
      <c r="B33" s="33"/>
      <c r="C33" s="27"/>
      <c r="D33" s="34"/>
      <c r="E33" s="77">
        <v>411</v>
      </c>
      <c r="F33" s="74" t="s">
        <v>111</v>
      </c>
      <c r="G33" s="103">
        <v>0</v>
      </c>
      <c r="H33" s="143"/>
      <c r="I33" s="111">
        <f t="shared" si="3"/>
        <v>0</v>
      </c>
      <c r="J33" s="314" t="s">
        <v>145</v>
      </c>
      <c r="K33" s="323"/>
      <c r="L33" s="323"/>
      <c r="M33" s="323"/>
      <c r="N33" s="323"/>
      <c r="O33" s="323"/>
      <c r="P33" s="323"/>
      <c r="Q33" s="324"/>
    </row>
    <row r="34" spans="1:17" ht="27.75" customHeight="1" x14ac:dyDescent="0.3">
      <c r="A34" s="76"/>
      <c r="B34" s="33"/>
      <c r="C34" s="27"/>
      <c r="D34" s="34"/>
      <c r="E34" s="77">
        <v>412</v>
      </c>
      <c r="F34" s="99" t="s">
        <v>116</v>
      </c>
      <c r="G34" s="114">
        <v>0</v>
      </c>
      <c r="H34" s="143">
        <v>0</v>
      </c>
      <c r="I34" s="111">
        <f t="shared" si="3"/>
        <v>0</v>
      </c>
      <c r="J34" s="362" t="s">
        <v>122</v>
      </c>
      <c r="K34" s="323"/>
      <c r="L34" s="323"/>
      <c r="M34" s="323"/>
      <c r="N34" s="323"/>
      <c r="O34" s="323"/>
      <c r="P34" s="323"/>
      <c r="Q34" s="324"/>
    </row>
    <row r="35" spans="1:17" ht="27.75" customHeight="1" x14ac:dyDescent="0.3">
      <c r="A35" s="76"/>
      <c r="B35" s="33"/>
      <c r="C35" s="27"/>
      <c r="D35" s="34"/>
      <c r="E35" s="77">
        <v>412</v>
      </c>
      <c r="F35" s="99" t="s">
        <v>116</v>
      </c>
      <c r="G35" s="114">
        <v>0</v>
      </c>
      <c r="H35" s="143">
        <v>0</v>
      </c>
      <c r="I35" s="111">
        <f t="shared" si="3"/>
        <v>0</v>
      </c>
      <c r="J35" s="362" t="s">
        <v>123</v>
      </c>
      <c r="K35" s="323"/>
      <c r="L35" s="323"/>
      <c r="M35" s="323"/>
      <c r="N35" s="323"/>
      <c r="O35" s="323"/>
      <c r="P35" s="323"/>
      <c r="Q35" s="324"/>
    </row>
    <row r="36" spans="1:17" ht="27.75" customHeight="1" x14ac:dyDescent="0.3">
      <c r="A36" s="76"/>
      <c r="B36" s="33"/>
      <c r="C36" s="27"/>
      <c r="D36" s="34"/>
      <c r="E36" s="77">
        <v>412</v>
      </c>
      <c r="F36" s="99" t="s">
        <v>116</v>
      </c>
      <c r="G36" s="114">
        <v>0</v>
      </c>
      <c r="H36" s="143">
        <v>0</v>
      </c>
      <c r="I36" s="111">
        <f t="shared" si="3"/>
        <v>0</v>
      </c>
      <c r="J36" s="362" t="s">
        <v>124</v>
      </c>
      <c r="K36" s="323"/>
      <c r="L36" s="323"/>
      <c r="M36" s="323"/>
      <c r="N36" s="323"/>
      <c r="O36" s="323"/>
      <c r="P36" s="323"/>
      <c r="Q36" s="324"/>
    </row>
    <row r="37" spans="1:17" ht="27.75" customHeight="1" x14ac:dyDescent="0.3">
      <c r="A37" s="76"/>
      <c r="B37" s="33"/>
      <c r="C37" s="27"/>
      <c r="D37" s="34"/>
      <c r="E37" s="77">
        <v>412</v>
      </c>
      <c r="F37" s="99" t="s">
        <v>116</v>
      </c>
      <c r="G37" s="114">
        <v>10000</v>
      </c>
      <c r="H37" s="143"/>
      <c r="I37" s="111">
        <f t="shared" si="3"/>
        <v>-10000</v>
      </c>
      <c r="J37" s="366" t="s">
        <v>125</v>
      </c>
      <c r="K37" s="367"/>
      <c r="L37" s="367"/>
      <c r="M37" s="367"/>
      <c r="N37" s="367"/>
      <c r="O37" s="367"/>
      <c r="P37" s="367"/>
      <c r="Q37" s="368"/>
    </row>
    <row r="38" spans="1:17" ht="27.75" customHeight="1" x14ac:dyDescent="0.3">
      <c r="A38" s="76"/>
      <c r="B38" s="33"/>
      <c r="C38" s="27"/>
      <c r="D38" s="34"/>
      <c r="E38" s="77">
        <v>412</v>
      </c>
      <c r="F38" s="99" t="s">
        <v>116</v>
      </c>
      <c r="G38" s="114">
        <v>15000</v>
      </c>
      <c r="H38" s="143"/>
      <c r="I38" s="111">
        <f t="shared" si="3"/>
        <v>-15000</v>
      </c>
      <c r="J38" s="314" t="s">
        <v>146</v>
      </c>
      <c r="K38" s="323"/>
      <c r="L38" s="323"/>
      <c r="M38" s="323"/>
      <c r="N38" s="323"/>
      <c r="O38" s="323"/>
      <c r="P38" s="323"/>
      <c r="Q38" s="324"/>
    </row>
    <row r="39" spans="1:17" ht="27.75" customHeight="1" thickBot="1" x14ac:dyDescent="0.35">
      <c r="A39" s="84">
        <v>7</v>
      </c>
      <c r="B39" s="149" t="s">
        <v>15</v>
      </c>
      <c r="C39" s="149"/>
      <c r="D39" s="149"/>
      <c r="E39" s="149"/>
      <c r="F39" s="149"/>
      <c r="G39" s="150">
        <f>G40</f>
        <v>0</v>
      </c>
      <c r="H39" s="151">
        <f>H40</f>
        <v>0</v>
      </c>
      <c r="I39" s="152">
        <f t="shared" ref="I39:I45" si="4">H39-G39</f>
        <v>0</v>
      </c>
      <c r="J39" s="373"/>
      <c r="K39" s="374"/>
      <c r="L39" s="374"/>
      <c r="M39" s="374"/>
      <c r="N39" s="374"/>
      <c r="O39" s="374"/>
      <c r="P39" s="374"/>
      <c r="Q39" s="375"/>
    </row>
    <row r="40" spans="1:17" ht="27.75" customHeight="1" thickTop="1" x14ac:dyDescent="0.3">
      <c r="A40" s="353"/>
      <c r="B40" s="353"/>
      <c r="C40" s="215">
        <v>71</v>
      </c>
      <c r="D40" s="215" t="s">
        <v>15</v>
      </c>
      <c r="E40" s="215"/>
      <c r="F40" s="215"/>
      <c r="G40" s="138">
        <f>G41</f>
        <v>0</v>
      </c>
      <c r="H40" s="138">
        <f>H41</f>
        <v>0</v>
      </c>
      <c r="I40" s="109">
        <f t="shared" si="4"/>
        <v>0</v>
      </c>
      <c r="J40" s="376"/>
      <c r="K40" s="377"/>
      <c r="L40" s="377"/>
      <c r="M40" s="377"/>
      <c r="N40" s="377"/>
      <c r="O40" s="377"/>
      <c r="P40" s="377"/>
      <c r="Q40" s="378"/>
    </row>
    <row r="41" spans="1:17" ht="27.75" customHeight="1" x14ac:dyDescent="0.3">
      <c r="A41" s="372"/>
      <c r="B41" s="372"/>
      <c r="C41" s="217"/>
      <c r="D41" s="217"/>
      <c r="E41" s="217">
        <v>711</v>
      </c>
      <c r="F41" s="217" t="s">
        <v>15</v>
      </c>
      <c r="G41" s="138">
        <f>G42</f>
        <v>0</v>
      </c>
      <c r="H41" s="143">
        <v>0</v>
      </c>
      <c r="I41" s="113">
        <f t="shared" si="4"/>
        <v>0</v>
      </c>
      <c r="J41" s="314"/>
      <c r="K41" s="323"/>
      <c r="L41" s="323"/>
      <c r="M41" s="323"/>
      <c r="N41" s="323"/>
      <c r="O41" s="323"/>
      <c r="P41" s="323"/>
      <c r="Q41" s="324"/>
    </row>
    <row r="42" spans="1:17" s="8" customFormat="1" ht="27.75" customHeight="1" thickBot="1" x14ac:dyDescent="0.35">
      <c r="A42" s="84">
        <v>8</v>
      </c>
      <c r="B42" s="149" t="s">
        <v>35</v>
      </c>
      <c r="C42" s="149"/>
      <c r="D42" s="149"/>
      <c r="E42" s="149"/>
      <c r="F42" s="149"/>
      <c r="G42" s="150">
        <f>G43</f>
        <v>0</v>
      </c>
      <c r="H42" s="151">
        <f>H43</f>
        <v>0</v>
      </c>
      <c r="I42" s="152">
        <f t="shared" si="4"/>
        <v>0</v>
      </c>
      <c r="J42" s="373"/>
      <c r="K42" s="374"/>
      <c r="L42" s="374"/>
      <c r="M42" s="374"/>
      <c r="N42" s="374"/>
      <c r="O42" s="374"/>
      <c r="P42" s="374"/>
      <c r="Q42" s="375"/>
    </row>
    <row r="43" spans="1:17" ht="27.75" customHeight="1" thickTop="1" x14ac:dyDescent="0.3">
      <c r="A43" s="353"/>
      <c r="B43" s="353"/>
      <c r="C43" s="215">
        <v>81</v>
      </c>
      <c r="D43" s="4" t="s">
        <v>36</v>
      </c>
      <c r="E43" s="215"/>
      <c r="F43" s="215"/>
      <c r="G43" s="102">
        <f>SUM(G44:G45)</f>
        <v>0</v>
      </c>
      <c r="H43" s="222">
        <f>SUM(H44:H45)</f>
        <v>0</v>
      </c>
      <c r="I43" s="109">
        <f t="shared" si="4"/>
        <v>0</v>
      </c>
      <c r="J43" s="376"/>
      <c r="K43" s="377"/>
      <c r="L43" s="377"/>
      <c r="M43" s="377"/>
      <c r="N43" s="377"/>
      <c r="O43" s="377"/>
      <c r="P43" s="377"/>
      <c r="Q43" s="378"/>
    </row>
    <row r="44" spans="1:17" ht="27.75" customHeight="1" x14ac:dyDescent="0.3">
      <c r="A44" s="354"/>
      <c r="B44" s="354"/>
      <c r="C44" s="216"/>
      <c r="D44" s="35"/>
      <c r="E44" s="17">
        <v>811</v>
      </c>
      <c r="F44" s="17" t="s">
        <v>35</v>
      </c>
      <c r="G44" s="103">
        <v>0</v>
      </c>
      <c r="H44" s="139">
        <v>0</v>
      </c>
      <c r="I44" s="111">
        <f t="shared" si="4"/>
        <v>0</v>
      </c>
      <c r="J44" s="314"/>
      <c r="K44" s="323"/>
      <c r="L44" s="323"/>
      <c r="M44" s="323"/>
      <c r="N44" s="323"/>
      <c r="O44" s="323"/>
      <c r="P44" s="323"/>
      <c r="Q44" s="324"/>
    </row>
    <row r="45" spans="1:17" ht="27.75" customHeight="1" thickBot="1" x14ac:dyDescent="0.35">
      <c r="A45" s="355"/>
      <c r="B45" s="355"/>
      <c r="C45" s="17"/>
      <c r="D45" s="17"/>
      <c r="E45" s="26">
        <v>812</v>
      </c>
      <c r="F45" s="26" t="s">
        <v>37</v>
      </c>
      <c r="G45" s="105">
        <v>0</v>
      </c>
      <c r="H45" s="145">
        <v>0</v>
      </c>
      <c r="I45" s="111">
        <f t="shared" si="4"/>
        <v>0</v>
      </c>
      <c r="J45" s="314"/>
      <c r="K45" s="323"/>
      <c r="L45" s="323"/>
      <c r="M45" s="323"/>
      <c r="N45" s="323"/>
      <c r="O45" s="323"/>
      <c r="P45" s="323"/>
      <c r="Q45" s="324"/>
    </row>
    <row r="46" spans="1:17" ht="30" customHeight="1" x14ac:dyDescent="0.3">
      <c r="J46" s="11"/>
      <c r="K46" s="37"/>
      <c r="L46" s="38"/>
      <c r="M46" s="39"/>
      <c r="N46" s="38"/>
      <c r="O46" s="38"/>
      <c r="P46" s="38"/>
      <c r="Q46" s="38"/>
    </row>
    <row r="47" spans="1:17" ht="30" customHeight="1" x14ac:dyDescent="0.3">
      <c r="J47" s="11"/>
      <c r="K47" s="37"/>
      <c r="L47" s="38"/>
      <c r="M47" s="39"/>
      <c r="N47" s="38"/>
      <c r="O47" s="38"/>
      <c r="P47" s="38"/>
      <c r="Q47" s="38"/>
    </row>
    <row r="48" spans="1:17" ht="30" customHeight="1" x14ac:dyDescent="0.3">
      <c r="J48" s="11"/>
      <c r="K48" s="37"/>
      <c r="L48" s="38"/>
      <c r="M48" s="39"/>
      <c r="N48" s="38"/>
      <c r="O48" s="38"/>
      <c r="P48" s="38"/>
      <c r="Q48" s="38"/>
    </row>
    <row r="49" spans="10:17" ht="30" customHeight="1" x14ac:dyDescent="0.3">
      <c r="J49" s="11"/>
      <c r="K49" s="37"/>
      <c r="L49" s="38"/>
      <c r="M49" s="39"/>
      <c r="N49" s="38"/>
      <c r="O49" s="38"/>
      <c r="P49" s="38"/>
      <c r="Q49" s="38"/>
    </row>
    <row r="50" spans="10:17" ht="30" customHeight="1" x14ac:dyDescent="0.3">
      <c r="J50" s="11"/>
      <c r="K50" s="37"/>
      <c r="L50" s="38"/>
      <c r="M50" s="39"/>
      <c r="N50" s="38"/>
      <c r="O50" s="38"/>
      <c r="P50" s="38"/>
      <c r="Q50" s="38"/>
    </row>
    <row r="51" spans="10:17" ht="30" customHeight="1" x14ac:dyDescent="0.3">
      <c r="J51" s="11"/>
      <c r="K51" s="37"/>
      <c r="L51" s="38"/>
      <c r="M51" s="39"/>
      <c r="N51" s="38"/>
      <c r="O51" s="38"/>
      <c r="P51" s="38"/>
      <c r="Q51" s="38"/>
    </row>
    <row r="52" spans="10:17" x14ac:dyDescent="0.3">
      <c r="J52" s="11"/>
      <c r="K52" s="37"/>
      <c r="L52" s="38"/>
      <c r="M52" s="39"/>
      <c r="N52" s="38"/>
      <c r="O52" s="38"/>
      <c r="P52" s="38"/>
      <c r="Q52" s="38"/>
    </row>
    <row r="53" spans="10:17" x14ac:dyDescent="0.3">
      <c r="J53" s="11"/>
      <c r="K53" s="37"/>
      <c r="L53" s="38"/>
      <c r="M53" s="39"/>
      <c r="N53" s="38"/>
      <c r="O53" s="38"/>
      <c r="P53" s="38"/>
      <c r="Q53" s="38"/>
    </row>
    <row r="54" spans="10:17" x14ac:dyDescent="0.3">
      <c r="J54" s="11"/>
      <c r="K54" s="37"/>
      <c r="L54" s="38"/>
      <c r="M54" s="39"/>
      <c r="N54" s="38"/>
      <c r="O54" s="38"/>
      <c r="P54" s="38"/>
      <c r="Q54" s="38"/>
    </row>
    <row r="55" spans="10:17" x14ac:dyDescent="0.3">
      <c r="J55" s="11"/>
      <c r="K55" s="37"/>
      <c r="L55" s="38"/>
      <c r="M55" s="39"/>
      <c r="N55" s="38"/>
      <c r="O55" s="38"/>
      <c r="P55" s="38"/>
      <c r="Q55" s="38"/>
    </row>
    <row r="56" spans="10:17" x14ac:dyDescent="0.3">
      <c r="J56" s="11"/>
      <c r="K56" s="37"/>
      <c r="L56" s="38"/>
      <c r="M56" s="39"/>
      <c r="N56" s="38"/>
      <c r="O56" s="38"/>
      <c r="P56" s="38"/>
      <c r="Q56" s="38"/>
    </row>
    <row r="57" spans="10:17" x14ac:dyDescent="0.3">
      <c r="J57" s="11"/>
      <c r="K57" s="37"/>
      <c r="L57" s="38"/>
      <c r="M57" s="39"/>
      <c r="N57" s="38"/>
      <c r="O57" s="38"/>
      <c r="P57" s="38"/>
      <c r="Q57" s="38"/>
    </row>
    <row r="58" spans="10:17" x14ac:dyDescent="0.3">
      <c r="J58" s="11"/>
      <c r="K58" s="37"/>
      <c r="L58" s="38"/>
      <c r="M58" s="39"/>
      <c r="N58" s="38"/>
      <c r="O58" s="38"/>
      <c r="P58" s="38"/>
      <c r="Q58" s="38"/>
    </row>
    <row r="59" spans="10:17" x14ac:dyDescent="0.3">
      <c r="J59" s="11"/>
      <c r="K59" s="37"/>
      <c r="L59" s="38"/>
      <c r="M59" s="39"/>
      <c r="N59" s="38"/>
      <c r="O59" s="38"/>
      <c r="P59" s="38"/>
      <c r="Q59" s="38"/>
    </row>
    <row r="60" spans="10:17" x14ac:dyDescent="0.3">
      <c r="J60" s="11"/>
      <c r="K60" s="37"/>
      <c r="L60" s="38"/>
      <c r="M60" s="39"/>
      <c r="N60" s="38"/>
      <c r="O60" s="38"/>
      <c r="P60" s="38"/>
      <c r="Q60" s="38"/>
    </row>
    <row r="61" spans="10:17" x14ac:dyDescent="0.3">
      <c r="J61" s="11"/>
      <c r="K61" s="37"/>
      <c r="L61" s="38"/>
      <c r="M61" s="39"/>
      <c r="N61" s="38"/>
      <c r="O61" s="38"/>
      <c r="P61" s="38"/>
      <c r="Q61" s="38"/>
    </row>
    <row r="62" spans="10:17" x14ac:dyDescent="0.3">
      <c r="J62" s="11"/>
      <c r="K62" s="37"/>
      <c r="L62" s="38"/>
      <c r="M62" s="39"/>
      <c r="N62" s="38"/>
      <c r="O62" s="38"/>
      <c r="P62" s="38"/>
      <c r="Q62" s="38"/>
    </row>
    <row r="63" spans="10:17" x14ac:dyDescent="0.3">
      <c r="J63" s="11"/>
      <c r="K63" s="37"/>
      <c r="L63" s="38"/>
      <c r="M63" s="39"/>
      <c r="N63" s="38"/>
      <c r="O63" s="38"/>
      <c r="P63" s="38"/>
      <c r="Q63" s="38"/>
    </row>
    <row r="64" spans="10:17" x14ac:dyDescent="0.3">
      <c r="J64" s="11"/>
      <c r="K64" s="37"/>
      <c r="L64" s="38"/>
      <c r="M64" s="39"/>
      <c r="N64" s="38"/>
      <c r="O64" s="38"/>
      <c r="P64" s="38"/>
      <c r="Q64" s="38"/>
    </row>
    <row r="65" spans="10:17" x14ac:dyDescent="0.3">
      <c r="J65" s="11"/>
      <c r="K65" s="37"/>
      <c r="L65" s="38"/>
      <c r="M65" s="39"/>
      <c r="N65" s="38"/>
      <c r="O65" s="38"/>
      <c r="P65" s="38"/>
      <c r="Q65" s="38"/>
    </row>
    <row r="66" spans="10:17" x14ac:dyDescent="0.3">
      <c r="J66" s="11"/>
      <c r="K66" s="37"/>
      <c r="L66" s="38"/>
      <c r="M66" s="39"/>
      <c r="N66" s="38"/>
      <c r="O66" s="38"/>
      <c r="P66" s="38"/>
      <c r="Q66" s="38"/>
    </row>
    <row r="67" spans="10:17" x14ac:dyDescent="0.3">
      <c r="J67" s="11"/>
      <c r="K67" s="37"/>
      <c r="L67" s="38"/>
      <c r="M67" s="39"/>
      <c r="N67" s="38"/>
      <c r="O67" s="38"/>
      <c r="P67" s="38"/>
      <c r="Q67" s="38"/>
    </row>
    <row r="68" spans="10:17" x14ac:dyDescent="0.3">
      <c r="J68" s="11"/>
      <c r="K68" s="37"/>
      <c r="L68" s="38"/>
      <c r="M68" s="39"/>
      <c r="N68" s="38"/>
      <c r="O68" s="38"/>
      <c r="P68" s="38"/>
      <c r="Q68" s="38"/>
    </row>
    <row r="69" spans="10:17" x14ac:dyDescent="0.3">
      <c r="J69" s="11"/>
      <c r="K69" s="37"/>
      <c r="L69" s="38"/>
      <c r="M69" s="39"/>
      <c r="N69" s="38"/>
      <c r="O69" s="38"/>
      <c r="P69" s="38"/>
      <c r="Q69" s="38"/>
    </row>
    <row r="70" spans="10:17" x14ac:dyDescent="0.3">
      <c r="J70" s="11"/>
      <c r="K70" s="37"/>
      <c r="L70" s="38"/>
      <c r="M70" s="39"/>
      <c r="N70" s="38"/>
      <c r="O70" s="38"/>
      <c r="P70" s="38"/>
      <c r="Q70" s="38"/>
    </row>
    <row r="71" spans="10:17" x14ac:dyDescent="0.3">
      <c r="J71" s="11"/>
      <c r="K71" s="37"/>
      <c r="L71" s="38"/>
      <c r="M71" s="39"/>
      <c r="N71" s="38"/>
      <c r="O71" s="38"/>
      <c r="P71" s="38"/>
      <c r="Q71" s="38"/>
    </row>
    <row r="72" spans="10:17" x14ac:dyDescent="0.3">
      <c r="J72" s="11"/>
      <c r="K72" s="37"/>
      <c r="L72" s="38"/>
      <c r="M72" s="39"/>
      <c r="N72" s="38"/>
      <c r="O72" s="38"/>
      <c r="P72" s="38"/>
      <c r="Q72" s="38"/>
    </row>
    <row r="73" spans="10:17" x14ac:dyDescent="0.3">
      <c r="J73" s="11"/>
      <c r="K73" s="37"/>
      <c r="L73" s="38"/>
      <c r="M73" s="39"/>
      <c r="N73" s="38"/>
      <c r="O73" s="38"/>
      <c r="P73" s="38"/>
      <c r="Q73" s="38"/>
    </row>
    <row r="74" spans="10:17" x14ac:dyDescent="0.3">
      <c r="J74" s="11"/>
      <c r="K74" s="37"/>
      <c r="L74" s="38"/>
      <c r="M74" s="39"/>
      <c r="N74" s="38"/>
      <c r="O74" s="38"/>
      <c r="P74" s="38"/>
      <c r="Q74" s="38"/>
    </row>
    <row r="75" spans="10:17" x14ac:dyDescent="0.3">
      <c r="J75" s="11"/>
      <c r="K75" s="37"/>
      <c r="L75" s="38"/>
      <c r="M75" s="39"/>
      <c r="N75" s="38"/>
      <c r="O75" s="38"/>
      <c r="P75" s="38"/>
      <c r="Q75" s="38"/>
    </row>
    <row r="76" spans="10:17" x14ac:dyDescent="0.3">
      <c r="J76" s="11"/>
      <c r="K76" s="37"/>
      <c r="L76" s="38"/>
      <c r="M76" s="39"/>
      <c r="N76" s="38"/>
      <c r="O76" s="38"/>
      <c r="P76" s="38"/>
      <c r="Q76" s="38"/>
    </row>
    <row r="77" spans="10:17" x14ac:dyDescent="0.3">
      <c r="J77" s="11"/>
      <c r="K77" s="37"/>
      <c r="L77" s="38"/>
      <c r="M77" s="39"/>
      <c r="N77" s="38"/>
      <c r="O77" s="38"/>
      <c r="P77" s="38"/>
      <c r="Q77" s="38"/>
    </row>
    <row r="78" spans="10:17" x14ac:dyDescent="0.3">
      <c r="J78" s="11"/>
      <c r="K78" s="37"/>
      <c r="L78" s="38"/>
      <c r="M78" s="39"/>
      <c r="N78" s="38"/>
      <c r="O78" s="38"/>
      <c r="P78" s="38"/>
      <c r="Q78" s="38"/>
    </row>
    <row r="79" spans="10:17" x14ac:dyDescent="0.3">
      <c r="J79" s="11"/>
      <c r="K79" s="37"/>
      <c r="L79" s="38"/>
      <c r="M79" s="39"/>
      <c r="N79" s="38"/>
      <c r="O79" s="38"/>
      <c r="P79" s="38"/>
      <c r="Q79" s="38"/>
    </row>
    <row r="80" spans="10:17" x14ac:dyDescent="0.3">
      <c r="J80" s="11"/>
      <c r="K80" s="37"/>
      <c r="L80" s="38"/>
      <c r="M80" s="39"/>
      <c r="N80" s="38"/>
      <c r="O80" s="38"/>
      <c r="P80" s="38"/>
      <c r="Q80" s="38"/>
    </row>
    <row r="81" spans="10:17" x14ac:dyDescent="0.3">
      <c r="J81" s="11"/>
      <c r="K81" s="37"/>
      <c r="L81" s="38"/>
      <c r="M81" s="39"/>
      <c r="N81" s="38"/>
      <c r="O81" s="38"/>
      <c r="P81" s="38"/>
      <c r="Q81" s="38"/>
    </row>
    <row r="82" spans="10:17" x14ac:dyDescent="0.3">
      <c r="J82" s="11"/>
      <c r="K82" s="37"/>
      <c r="L82" s="38"/>
      <c r="M82" s="39"/>
      <c r="N82" s="38"/>
      <c r="O82" s="38"/>
      <c r="P82" s="38"/>
      <c r="Q82" s="38"/>
    </row>
    <row r="83" spans="10:17" x14ac:dyDescent="0.3">
      <c r="J83" s="11"/>
      <c r="K83" s="37"/>
      <c r="L83" s="38"/>
      <c r="M83" s="39"/>
      <c r="N83" s="38"/>
      <c r="O83" s="38"/>
      <c r="P83" s="38"/>
      <c r="Q83" s="38"/>
    </row>
    <row r="84" spans="10:17" x14ac:dyDescent="0.3">
      <c r="J84" s="11"/>
      <c r="K84" s="37"/>
      <c r="L84" s="38"/>
      <c r="M84" s="39"/>
      <c r="N84" s="38"/>
      <c r="O84" s="38"/>
      <c r="P84" s="38"/>
      <c r="Q84" s="38"/>
    </row>
    <row r="85" spans="10:17" x14ac:dyDescent="0.3">
      <c r="J85" s="11"/>
      <c r="K85" s="37"/>
      <c r="L85" s="38"/>
      <c r="M85" s="39"/>
      <c r="N85" s="38"/>
      <c r="O85" s="38"/>
      <c r="P85" s="38"/>
      <c r="Q85" s="38"/>
    </row>
    <row r="86" spans="10:17" x14ac:dyDescent="0.3">
      <c r="J86" s="11"/>
      <c r="K86" s="37"/>
      <c r="L86" s="38"/>
      <c r="M86" s="39"/>
      <c r="N86" s="38"/>
      <c r="O86" s="38"/>
      <c r="P86" s="38"/>
      <c r="Q86" s="38"/>
    </row>
    <row r="87" spans="10:17" x14ac:dyDescent="0.3">
      <c r="J87" s="11"/>
      <c r="K87" s="37"/>
      <c r="L87" s="38"/>
      <c r="M87" s="39"/>
      <c r="N87" s="38"/>
      <c r="O87" s="38"/>
      <c r="P87" s="38"/>
      <c r="Q87" s="38"/>
    </row>
    <row r="88" spans="10:17" x14ac:dyDescent="0.3">
      <c r="J88" s="11"/>
      <c r="K88" s="37"/>
      <c r="L88" s="38"/>
      <c r="M88" s="39"/>
      <c r="N88" s="38"/>
      <c r="O88" s="38"/>
      <c r="P88" s="38"/>
      <c r="Q88" s="38"/>
    </row>
    <row r="89" spans="10:17" x14ac:dyDescent="0.3">
      <c r="J89" s="11"/>
      <c r="K89" s="37"/>
      <c r="L89" s="38"/>
      <c r="M89" s="39"/>
      <c r="N89" s="38"/>
      <c r="O89" s="38"/>
      <c r="P89" s="38"/>
      <c r="Q89" s="38"/>
    </row>
    <row r="90" spans="10:17" x14ac:dyDescent="0.3">
      <c r="J90" s="11"/>
      <c r="K90" s="37"/>
      <c r="L90" s="38"/>
      <c r="M90" s="39"/>
      <c r="N90" s="38"/>
      <c r="O90" s="38"/>
      <c r="P90" s="38"/>
      <c r="Q90" s="38"/>
    </row>
    <row r="91" spans="10:17" x14ac:dyDescent="0.3">
      <c r="J91" s="11"/>
      <c r="K91" s="37"/>
      <c r="L91" s="38"/>
      <c r="M91" s="39"/>
      <c r="N91" s="38"/>
      <c r="O91" s="38"/>
      <c r="P91" s="38"/>
      <c r="Q91" s="38"/>
    </row>
    <row r="92" spans="10:17" x14ac:dyDescent="0.3">
      <c r="J92" s="11"/>
      <c r="K92" s="37"/>
      <c r="L92" s="38"/>
      <c r="M92" s="39"/>
      <c r="N92" s="38"/>
      <c r="O92" s="38"/>
      <c r="P92" s="38"/>
      <c r="Q92" s="38"/>
    </row>
    <row r="93" spans="10:17" x14ac:dyDescent="0.3">
      <c r="J93" s="11"/>
      <c r="K93" s="37"/>
      <c r="L93" s="38"/>
      <c r="M93" s="39"/>
      <c r="N93" s="38"/>
      <c r="O93" s="38"/>
      <c r="P93" s="38"/>
      <c r="Q93" s="38"/>
    </row>
    <row r="94" spans="10:17" x14ac:dyDescent="0.3">
      <c r="J94" s="11"/>
      <c r="K94" s="37"/>
      <c r="L94" s="38"/>
      <c r="M94" s="39"/>
      <c r="N94" s="38"/>
      <c r="O94" s="38"/>
      <c r="P94" s="38"/>
      <c r="Q94" s="38"/>
    </row>
    <row r="95" spans="10:17" x14ac:dyDescent="0.3">
      <c r="J95" s="11"/>
      <c r="K95" s="37"/>
      <c r="L95" s="38"/>
      <c r="M95" s="39"/>
      <c r="N95" s="38"/>
      <c r="O95" s="38"/>
      <c r="P95" s="38"/>
      <c r="Q95" s="38"/>
    </row>
    <row r="96" spans="10:17" x14ac:dyDescent="0.3">
      <c r="J96" s="11"/>
      <c r="K96" s="37"/>
      <c r="L96" s="38"/>
      <c r="M96" s="39"/>
      <c r="N96" s="38"/>
      <c r="O96" s="38"/>
      <c r="P96" s="38"/>
      <c r="Q96" s="38"/>
    </row>
    <row r="97" spans="10:17" x14ac:dyDescent="0.3">
      <c r="J97" s="11"/>
      <c r="K97" s="37"/>
      <c r="L97" s="38"/>
      <c r="M97" s="39"/>
      <c r="N97" s="38"/>
      <c r="O97" s="38"/>
      <c r="P97" s="38"/>
      <c r="Q97" s="38"/>
    </row>
    <row r="98" spans="10:17" x14ac:dyDescent="0.3">
      <c r="J98" s="11"/>
      <c r="K98" s="37"/>
      <c r="L98" s="38"/>
      <c r="M98" s="39"/>
      <c r="N98" s="38"/>
      <c r="O98" s="38"/>
      <c r="P98" s="38"/>
      <c r="Q98" s="38"/>
    </row>
    <row r="99" spans="10:17" x14ac:dyDescent="0.3">
      <c r="J99" s="11"/>
      <c r="K99" s="37"/>
      <c r="L99" s="38"/>
      <c r="M99" s="39"/>
      <c r="N99" s="38"/>
      <c r="O99" s="38"/>
      <c r="P99" s="38"/>
      <c r="Q99" s="38"/>
    </row>
    <row r="100" spans="10:17" x14ac:dyDescent="0.3">
      <c r="J100" s="11"/>
      <c r="K100" s="37"/>
      <c r="L100" s="38"/>
      <c r="M100" s="39"/>
      <c r="N100" s="38"/>
      <c r="O100" s="38"/>
      <c r="P100" s="38"/>
      <c r="Q100" s="38"/>
    </row>
    <row r="101" spans="10:17" x14ac:dyDescent="0.3">
      <c r="J101" s="11"/>
      <c r="K101" s="37"/>
      <c r="L101" s="38"/>
      <c r="M101" s="39"/>
      <c r="N101" s="38"/>
      <c r="O101" s="38"/>
      <c r="P101" s="38"/>
      <c r="Q101" s="38"/>
    </row>
    <row r="102" spans="10:17" x14ac:dyDescent="0.3">
      <c r="J102" s="11"/>
      <c r="K102" s="37"/>
      <c r="L102" s="38"/>
      <c r="M102" s="39"/>
      <c r="N102" s="38"/>
      <c r="O102" s="38"/>
      <c r="P102" s="38"/>
      <c r="Q102" s="38"/>
    </row>
    <row r="103" spans="10:17" x14ac:dyDescent="0.3">
      <c r="J103" s="11"/>
      <c r="K103" s="37"/>
      <c r="L103" s="38"/>
      <c r="M103" s="39"/>
      <c r="N103" s="38"/>
      <c r="O103" s="38"/>
      <c r="P103" s="38"/>
      <c r="Q103" s="38"/>
    </row>
    <row r="104" spans="10:17" x14ac:dyDescent="0.3">
      <c r="J104" s="11"/>
      <c r="K104" s="37"/>
      <c r="L104" s="38"/>
      <c r="M104" s="39"/>
      <c r="N104" s="38"/>
      <c r="O104" s="38"/>
      <c r="P104" s="38"/>
      <c r="Q104" s="38"/>
    </row>
    <row r="105" spans="10:17" x14ac:dyDescent="0.3">
      <c r="J105" s="11"/>
      <c r="K105" s="37"/>
      <c r="L105" s="38"/>
      <c r="M105" s="39"/>
      <c r="N105" s="38"/>
      <c r="O105" s="38"/>
      <c r="P105" s="38"/>
      <c r="Q105" s="38"/>
    </row>
    <row r="106" spans="10:17" x14ac:dyDescent="0.3">
      <c r="J106" s="11"/>
      <c r="K106" s="37"/>
      <c r="L106" s="38"/>
      <c r="M106" s="39"/>
      <c r="N106" s="38"/>
      <c r="O106" s="38"/>
      <c r="P106" s="38"/>
      <c r="Q106" s="38"/>
    </row>
    <row r="107" spans="10:17" x14ac:dyDescent="0.3">
      <c r="J107" s="11"/>
      <c r="K107" s="37"/>
      <c r="L107" s="38"/>
      <c r="M107" s="39"/>
      <c r="N107" s="38"/>
      <c r="O107" s="38"/>
      <c r="P107" s="38"/>
      <c r="Q107" s="38"/>
    </row>
    <row r="108" spans="10:17" x14ac:dyDescent="0.3">
      <c r="J108" s="11"/>
      <c r="K108" s="37"/>
      <c r="L108" s="38"/>
      <c r="M108" s="39"/>
      <c r="N108" s="38"/>
      <c r="O108" s="38"/>
      <c r="P108" s="38"/>
      <c r="Q108" s="38"/>
    </row>
    <row r="109" spans="10:17" x14ac:dyDescent="0.3">
      <c r="J109" s="11"/>
      <c r="K109" s="37"/>
      <c r="L109" s="38"/>
      <c r="M109" s="39"/>
      <c r="N109" s="38"/>
      <c r="O109" s="38"/>
      <c r="P109" s="38"/>
      <c r="Q109" s="38"/>
    </row>
    <row r="110" spans="10:17" x14ac:dyDescent="0.3">
      <c r="J110" s="11"/>
      <c r="K110" s="37"/>
      <c r="L110" s="38"/>
      <c r="M110" s="39"/>
      <c r="N110" s="38"/>
      <c r="O110" s="38"/>
      <c r="P110" s="38"/>
      <c r="Q110" s="38"/>
    </row>
    <row r="111" spans="10:17" x14ac:dyDescent="0.3">
      <c r="J111" s="11"/>
      <c r="K111" s="37"/>
      <c r="L111" s="38"/>
      <c r="M111" s="39"/>
      <c r="N111" s="38"/>
      <c r="O111" s="38"/>
      <c r="P111" s="38"/>
      <c r="Q111" s="38"/>
    </row>
    <row r="112" spans="10:17" x14ac:dyDescent="0.3">
      <c r="J112" s="11"/>
      <c r="K112" s="37"/>
      <c r="L112" s="38"/>
      <c r="M112" s="39"/>
      <c r="N112" s="38"/>
      <c r="O112" s="38"/>
      <c r="P112" s="38"/>
      <c r="Q112" s="38"/>
    </row>
    <row r="113" spans="10:17" x14ac:dyDescent="0.3">
      <c r="J113" s="11"/>
      <c r="K113" s="37"/>
      <c r="L113" s="38"/>
      <c r="M113" s="39"/>
      <c r="N113" s="38"/>
      <c r="O113" s="38"/>
      <c r="P113" s="38"/>
      <c r="Q113" s="38"/>
    </row>
    <row r="114" spans="10:17" x14ac:dyDescent="0.3">
      <c r="J114" s="11"/>
      <c r="K114" s="37"/>
      <c r="L114" s="38"/>
      <c r="M114" s="39"/>
      <c r="N114" s="38"/>
      <c r="O114" s="38"/>
      <c r="P114" s="38"/>
      <c r="Q114" s="38"/>
    </row>
    <row r="115" spans="10:17" x14ac:dyDescent="0.3">
      <c r="J115" s="11"/>
      <c r="K115" s="37"/>
      <c r="L115" s="38"/>
      <c r="M115" s="39"/>
      <c r="N115" s="38"/>
      <c r="O115" s="38"/>
      <c r="P115" s="38"/>
      <c r="Q115" s="38"/>
    </row>
    <row r="116" spans="10:17" x14ac:dyDescent="0.3">
      <c r="J116" s="11"/>
      <c r="K116" s="37"/>
      <c r="L116" s="38"/>
      <c r="M116" s="39"/>
      <c r="N116" s="38"/>
      <c r="O116" s="38"/>
      <c r="P116" s="38"/>
      <c r="Q116" s="38"/>
    </row>
    <row r="117" spans="10:17" x14ac:dyDescent="0.3">
      <c r="J117" s="11"/>
      <c r="K117" s="37"/>
      <c r="L117" s="38"/>
      <c r="M117" s="39"/>
      <c r="N117" s="38"/>
      <c r="O117" s="38"/>
      <c r="P117" s="38"/>
      <c r="Q117" s="38"/>
    </row>
    <row r="118" spans="10:17" x14ac:dyDescent="0.3">
      <c r="J118" s="11"/>
      <c r="K118" s="37"/>
      <c r="L118" s="38"/>
      <c r="M118" s="39"/>
      <c r="N118" s="38"/>
      <c r="O118" s="38"/>
      <c r="P118" s="38"/>
      <c r="Q118" s="38"/>
    </row>
    <row r="119" spans="10:17" x14ac:dyDescent="0.3">
      <c r="J119" s="11"/>
      <c r="K119" s="37"/>
      <c r="L119" s="38"/>
      <c r="M119" s="39"/>
      <c r="N119" s="38"/>
      <c r="O119" s="38"/>
      <c r="P119" s="38"/>
      <c r="Q119" s="38"/>
    </row>
    <row r="120" spans="10:17" x14ac:dyDescent="0.3">
      <c r="J120" s="11"/>
      <c r="K120" s="37"/>
      <c r="L120" s="38"/>
      <c r="M120" s="39"/>
      <c r="N120" s="38"/>
      <c r="O120" s="38"/>
      <c r="P120" s="38"/>
      <c r="Q120" s="38"/>
    </row>
    <row r="121" spans="10:17" x14ac:dyDescent="0.3">
      <c r="J121" s="11"/>
      <c r="K121" s="37"/>
      <c r="L121" s="38"/>
      <c r="M121" s="39"/>
      <c r="N121" s="38"/>
      <c r="O121" s="38"/>
      <c r="P121" s="38"/>
      <c r="Q121" s="38"/>
    </row>
    <row r="122" spans="10:17" x14ac:dyDescent="0.3">
      <c r="J122" s="11"/>
      <c r="K122" s="37"/>
      <c r="L122" s="38"/>
      <c r="M122" s="39"/>
      <c r="N122" s="38"/>
      <c r="O122" s="38"/>
      <c r="P122" s="38"/>
      <c r="Q122" s="38"/>
    </row>
    <row r="123" spans="10:17" x14ac:dyDescent="0.3">
      <c r="J123" s="11"/>
      <c r="K123" s="37"/>
      <c r="L123" s="38"/>
      <c r="M123" s="39"/>
      <c r="N123" s="38"/>
      <c r="O123" s="38"/>
      <c r="P123" s="38"/>
      <c r="Q123" s="38"/>
    </row>
    <row r="124" spans="10:17" x14ac:dyDescent="0.3">
      <c r="J124" s="11"/>
      <c r="K124" s="37"/>
      <c r="L124" s="38"/>
      <c r="M124" s="39"/>
      <c r="N124" s="38"/>
      <c r="O124" s="38"/>
      <c r="P124" s="38"/>
      <c r="Q124" s="38"/>
    </row>
    <row r="125" spans="10:17" x14ac:dyDescent="0.3">
      <c r="J125" s="11"/>
      <c r="K125" s="37"/>
      <c r="L125" s="38"/>
      <c r="M125" s="39"/>
      <c r="N125" s="38"/>
      <c r="O125" s="38"/>
      <c r="P125" s="38"/>
      <c r="Q125" s="38"/>
    </row>
    <row r="126" spans="10:17" x14ac:dyDescent="0.3">
      <c r="J126" s="11"/>
      <c r="K126" s="37"/>
      <c r="L126" s="38"/>
      <c r="M126" s="39"/>
      <c r="N126" s="38"/>
      <c r="O126" s="38"/>
      <c r="P126" s="38"/>
      <c r="Q126" s="38"/>
    </row>
    <row r="127" spans="10:17" x14ac:dyDescent="0.3">
      <c r="J127" s="11"/>
      <c r="K127" s="37"/>
      <c r="L127" s="38"/>
      <c r="M127" s="39"/>
      <c r="N127" s="38"/>
      <c r="O127" s="38"/>
      <c r="P127" s="38"/>
      <c r="Q127" s="38"/>
    </row>
    <row r="128" spans="10:17" x14ac:dyDescent="0.3">
      <c r="J128" s="11"/>
      <c r="K128" s="37"/>
      <c r="L128" s="38"/>
      <c r="M128" s="39"/>
      <c r="N128" s="38"/>
      <c r="O128" s="38"/>
      <c r="P128" s="38"/>
      <c r="Q128" s="38"/>
    </row>
    <row r="129" spans="10:17" x14ac:dyDescent="0.3">
      <c r="J129" s="11"/>
      <c r="K129" s="37"/>
      <c r="L129" s="38"/>
      <c r="M129" s="39"/>
      <c r="N129" s="38"/>
      <c r="O129" s="38"/>
      <c r="P129" s="38"/>
      <c r="Q129" s="38"/>
    </row>
    <row r="130" spans="10:17" x14ac:dyDescent="0.3">
      <c r="J130" s="11"/>
      <c r="K130" s="37"/>
      <c r="L130" s="38"/>
      <c r="M130" s="39"/>
      <c r="N130" s="38"/>
      <c r="O130" s="38"/>
      <c r="P130" s="38"/>
      <c r="Q130" s="38"/>
    </row>
    <row r="131" spans="10:17" x14ac:dyDescent="0.3">
      <c r="J131" s="11"/>
      <c r="K131" s="37"/>
      <c r="L131" s="38"/>
      <c r="M131" s="39"/>
      <c r="N131" s="38"/>
      <c r="O131" s="38"/>
      <c r="P131" s="38"/>
      <c r="Q131" s="38"/>
    </row>
    <row r="132" spans="10:17" x14ac:dyDescent="0.3">
      <c r="J132" s="11"/>
      <c r="K132" s="37"/>
      <c r="L132" s="38"/>
      <c r="M132" s="39"/>
      <c r="N132" s="38"/>
      <c r="O132" s="38"/>
      <c r="P132" s="38"/>
      <c r="Q132" s="38"/>
    </row>
    <row r="133" spans="10:17" x14ac:dyDescent="0.3">
      <c r="J133" s="11"/>
      <c r="K133" s="37"/>
      <c r="L133" s="38"/>
      <c r="M133" s="39"/>
      <c r="N133" s="38"/>
      <c r="O133" s="38"/>
      <c r="P133" s="38"/>
      <c r="Q133" s="38"/>
    </row>
    <row r="134" spans="10:17" x14ac:dyDescent="0.3">
      <c r="J134" s="11"/>
      <c r="K134" s="37"/>
      <c r="L134" s="38"/>
      <c r="M134" s="39"/>
      <c r="N134" s="38"/>
      <c r="O134" s="38"/>
      <c r="P134" s="38"/>
      <c r="Q134" s="38"/>
    </row>
    <row r="135" spans="10:17" x14ac:dyDescent="0.3">
      <c r="J135" s="11"/>
      <c r="K135" s="37"/>
      <c r="L135" s="38"/>
      <c r="M135" s="39"/>
      <c r="N135" s="38"/>
      <c r="O135" s="38"/>
      <c r="P135" s="38"/>
      <c r="Q135" s="38"/>
    </row>
    <row r="136" spans="10:17" x14ac:dyDescent="0.3">
      <c r="J136" s="11"/>
      <c r="K136" s="37"/>
      <c r="L136" s="38"/>
      <c r="M136" s="39"/>
      <c r="N136" s="38"/>
      <c r="O136" s="38"/>
      <c r="P136" s="38"/>
      <c r="Q136" s="38"/>
    </row>
    <row r="137" spans="10:17" x14ac:dyDescent="0.3">
      <c r="J137" s="11"/>
      <c r="K137" s="37"/>
      <c r="L137" s="38"/>
      <c r="M137" s="39"/>
      <c r="N137" s="38"/>
      <c r="O137" s="38"/>
      <c r="P137" s="38"/>
      <c r="Q137" s="38"/>
    </row>
    <row r="138" spans="10:17" x14ac:dyDescent="0.3">
      <c r="J138" s="11"/>
      <c r="K138" s="37"/>
      <c r="L138" s="38"/>
      <c r="M138" s="39"/>
      <c r="N138" s="38"/>
      <c r="O138" s="38"/>
      <c r="P138" s="38"/>
      <c r="Q138" s="38"/>
    </row>
    <row r="139" spans="10:17" x14ac:dyDescent="0.3">
      <c r="J139" s="11"/>
      <c r="K139" s="37"/>
      <c r="L139" s="38"/>
      <c r="M139" s="39"/>
      <c r="N139" s="38"/>
      <c r="O139" s="38"/>
      <c r="P139" s="38"/>
      <c r="Q139" s="38"/>
    </row>
    <row r="140" spans="10:17" x14ac:dyDescent="0.3">
      <c r="J140" s="11"/>
      <c r="K140" s="37"/>
      <c r="L140" s="38"/>
      <c r="M140" s="39"/>
      <c r="N140" s="38"/>
      <c r="O140" s="38"/>
      <c r="P140" s="38"/>
      <c r="Q140" s="38"/>
    </row>
    <row r="141" spans="10:17" x14ac:dyDescent="0.3">
      <c r="J141" s="11"/>
      <c r="K141" s="37"/>
      <c r="L141" s="38"/>
      <c r="M141" s="39"/>
      <c r="N141" s="38"/>
      <c r="O141" s="38"/>
      <c r="P141" s="38"/>
      <c r="Q141" s="38"/>
    </row>
    <row r="142" spans="10:17" x14ac:dyDescent="0.3">
      <c r="J142" s="11"/>
      <c r="K142" s="37"/>
      <c r="L142" s="38"/>
      <c r="M142" s="39"/>
      <c r="N142" s="38"/>
      <c r="O142" s="38"/>
      <c r="P142" s="38"/>
      <c r="Q142" s="38"/>
    </row>
    <row r="143" spans="10:17" x14ac:dyDescent="0.3">
      <c r="J143" s="11"/>
      <c r="K143" s="37"/>
      <c r="L143" s="38"/>
      <c r="M143" s="39"/>
      <c r="N143" s="38"/>
      <c r="O143" s="38"/>
      <c r="P143" s="38"/>
      <c r="Q143" s="38"/>
    </row>
    <row r="144" spans="10:17" x14ac:dyDescent="0.3">
      <c r="J144" s="11"/>
      <c r="K144" s="37"/>
      <c r="L144" s="38"/>
      <c r="M144" s="39"/>
      <c r="N144" s="38"/>
      <c r="O144" s="38"/>
      <c r="P144" s="38"/>
      <c r="Q144" s="38"/>
    </row>
    <row r="145" spans="10:17" x14ac:dyDescent="0.3">
      <c r="J145" s="11"/>
      <c r="K145" s="37"/>
      <c r="L145" s="38"/>
      <c r="M145" s="39"/>
      <c r="N145" s="38"/>
      <c r="O145" s="38"/>
      <c r="P145" s="38"/>
      <c r="Q145" s="38"/>
    </row>
    <row r="146" spans="10:17" x14ac:dyDescent="0.3">
      <c r="J146" s="11"/>
      <c r="K146" s="37"/>
      <c r="L146" s="38"/>
      <c r="M146" s="39"/>
      <c r="N146" s="38"/>
      <c r="O146" s="38"/>
      <c r="P146" s="38"/>
      <c r="Q146" s="38"/>
    </row>
    <row r="147" spans="10:17" x14ac:dyDescent="0.3">
      <c r="J147" s="11"/>
      <c r="K147" s="37"/>
      <c r="L147" s="38"/>
      <c r="M147" s="39"/>
      <c r="N147" s="38"/>
      <c r="O147" s="38"/>
      <c r="P147" s="38"/>
      <c r="Q147" s="38"/>
    </row>
    <row r="148" spans="10:17" x14ac:dyDescent="0.3">
      <c r="J148" s="11"/>
      <c r="K148" s="37"/>
      <c r="L148" s="38"/>
      <c r="M148" s="39"/>
      <c r="N148" s="38"/>
      <c r="O148" s="38"/>
      <c r="P148" s="38"/>
      <c r="Q148" s="38"/>
    </row>
    <row r="149" spans="10:17" x14ac:dyDescent="0.3">
      <c r="J149" s="11"/>
      <c r="K149" s="37"/>
      <c r="L149" s="38"/>
      <c r="M149" s="39"/>
      <c r="N149" s="38"/>
      <c r="O149" s="38"/>
      <c r="P149" s="38"/>
      <c r="Q149" s="38"/>
    </row>
    <row r="150" spans="10:17" x14ac:dyDescent="0.3">
      <c r="J150" s="11"/>
      <c r="K150" s="37"/>
      <c r="L150" s="38"/>
      <c r="M150" s="39"/>
      <c r="N150" s="38"/>
      <c r="O150" s="38"/>
      <c r="P150" s="38"/>
      <c r="Q150" s="38"/>
    </row>
    <row r="151" spans="10:17" x14ac:dyDescent="0.3">
      <c r="J151" s="11"/>
      <c r="K151" s="37"/>
      <c r="L151" s="38"/>
      <c r="M151" s="39"/>
      <c r="N151" s="38"/>
      <c r="O151" s="38"/>
      <c r="P151" s="38"/>
      <c r="Q151" s="38"/>
    </row>
    <row r="152" spans="10:17" x14ac:dyDescent="0.3">
      <c r="J152" s="11"/>
      <c r="K152" s="37"/>
      <c r="L152" s="38"/>
      <c r="M152" s="39"/>
      <c r="N152" s="38"/>
      <c r="O152" s="38"/>
      <c r="P152" s="38"/>
      <c r="Q152" s="38"/>
    </row>
    <row r="153" spans="10:17" x14ac:dyDescent="0.3">
      <c r="J153" s="11"/>
      <c r="K153" s="37"/>
      <c r="L153" s="38"/>
      <c r="M153" s="39"/>
      <c r="N153" s="38"/>
      <c r="O153" s="38"/>
      <c r="P153" s="38"/>
      <c r="Q153" s="38"/>
    </row>
    <row r="154" spans="10:17" x14ac:dyDescent="0.3">
      <c r="J154" s="11"/>
      <c r="K154" s="37"/>
      <c r="L154" s="38"/>
      <c r="M154" s="39"/>
      <c r="N154" s="38"/>
      <c r="O154" s="38"/>
      <c r="P154" s="38"/>
      <c r="Q154" s="38"/>
    </row>
    <row r="155" spans="10:17" x14ac:dyDescent="0.3">
      <c r="J155" s="11"/>
      <c r="K155" s="37"/>
      <c r="L155" s="38"/>
      <c r="M155" s="39"/>
      <c r="N155" s="38"/>
      <c r="O155" s="38"/>
      <c r="P155" s="38"/>
      <c r="Q155" s="38"/>
    </row>
    <row r="156" spans="10:17" x14ac:dyDescent="0.3">
      <c r="J156" s="11"/>
      <c r="K156" s="37"/>
      <c r="L156" s="38"/>
      <c r="M156" s="39"/>
      <c r="N156" s="38"/>
      <c r="O156" s="38"/>
      <c r="P156" s="38"/>
      <c r="Q156" s="38"/>
    </row>
    <row r="157" spans="10:17" x14ac:dyDescent="0.3">
      <c r="J157" s="11"/>
      <c r="K157" s="37"/>
      <c r="L157" s="38"/>
      <c r="M157" s="39"/>
      <c r="N157" s="38"/>
      <c r="O157" s="38"/>
      <c r="P157" s="38"/>
      <c r="Q157" s="38"/>
    </row>
    <row r="158" spans="10:17" x14ac:dyDescent="0.3">
      <c r="J158" s="11"/>
      <c r="K158" s="37"/>
      <c r="L158" s="38"/>
      <c r="M158" s="39"/>
      <c r="N158" s="38"/>
      <c r="O158" s="38"/>
      <c r="P158" s="38"/>
      <c r="Q158" s="38"/>
    </row>
    <row r="159" spans="10:17" x14ac:dyDescent="0.3">
      <c r="J159" s="11"/>
      <c r="K159" s="37"/>
      <c r="L159" s="38"/>
      <c r="M159" s="39"/>
      <c r="N159" s="38"/>
      <c r="O159" s="38"/>
      <c r="P159" s="38"/>
      <c r="Q159" s="38"/>
    </row>
    <row r="160" spans="10:17" x14ac:dyDescent="0.3">
      <c r="J160" s="11"/>
      <c r="K160" s="37"/>
      <c r="L160" s="38"/>
      <c r="M160" s="39"/>
      <c r="N160" s="38"/>
      <c r="O160" s="38"/>
      <c r="P160" s="38"/>
      <c r="Q160" s="38"/>
    </row>
    <row r="161" spans="10:17" x14ac:dyDescent="0.3">
      <c r="J161" s="11"/>
      <c r="K161" s="37"/>
      <c r="L161" s="38"/>
      <c r="M161" s="39"/>
      <c r="N161" s="38"/>
      <c r="O161" s="38"/>
      <c r="P161" s="38"/>
      <c r="Q161" s="38"/>
    </row>
    <row r="162" spans="10:17" x14ac:dyDescent="0.3">
      <c r="J162" s="11"/>
      <c r="K162" s="37"/>
      <c r="L162" s="38"/>
      <c r="M162" s="39"/>
      <c r="N162" s="38"/>
      <c r="O162" s="38"/>
      <c r="P162" s="38"/>
      <c r="Q162" s="38"/>
    </row>
    <row r="163" spans="10:17" x14ac:dyDescent="0.3">
      <c r="J163" s="11"/>
      <c r="K163" s="37"/>
      <c r="L163" s="38"/>
      <c r="M163" s="39"/>
      <c r="N163" s="38"/>
      <c r="O163" s="38"/>
      <c r="P163" s="38"/>
      <c r="Q163" s="38"/>
    </row>
    <row r="164" spans="10:17" x14ac:dyDescent="0.3">
      <c r="J164" s="11"/>
      <c r="K164" s="37"/>
      <c r="L164" s="38"/>
      <c r="M164" s="39"/>
      <c r="N164" s="38"/>
      <c r="O164" s="38"/>
      <c r="P164" s="38"/>
      <c r="Q164" s="38"/>
    </row>
    <row r="165" spans="10:17" x14ac:dyDescent="0.3">
      <c r="J165" s="11"/>
      <c r="K165" s="37"/>
      <c r="L165" s="38"/>
      <c r="M165" s="39"/>
      <c r="N165" s="38"/>
      <c r="O165" s="38"/>
      <c r="P165" s="38"/>
      <c r="Q165" s="38"/>
    </row>
    <row r="166" spans="10:17" x14ac:dyDescent="0.3">
      <c r="J166" s="11"/>
      <c r="K166" s="37"/>
      <c r="L166" s="38"/>
      <c r="M166" s="39"/>
      <c r="N166" s="38"/>
      <c r="O166" s="38"/>
      <c r="P166" s="38"/>
      <c r="Q166" s="38"/>
    </row>
    <row r="167" spans="10:17" x14ac:dyDescent="0.3">
      <c r="J167" s="11"/>
      <c r="K167" s="37"/>
      <c r="L167" s="38"/>
      <c r="M167" s="39"/>
      <c r="N167" s="38"/>
      <c r="O167" s="38"/>
      <c r="P167" s="38"/>
      <c r="Q167" s="38"/>
    </row>
    <row r="168" spans="10:17" x14ac:dyDescent="0.3">
      <c r="J168" s="11"/>
      <c r="K168" s="37"/>
      <c r="L168" s="38"/>
      <c r="M168" s="39"/>
      <c r="N168" s="38"/>
      <c r="O168" s="38"/>
      <c r="P168" s="38"/>
      <c r="Q168" s="38"/>
    </row>
    <row r="169" spans="10:17" x14ac:dyDescent="0.3">
      <c r="J169" s="11"/>
      <c r="K169" s="37"/>
      <c r="L169" s="38"/>
      <c r="M169" s="39"/>
      <c r="N169" s="38"/>
      <c r="O169" s="38"/>
      <c r="P169" s="38"/>
      <c r="Q169" s="38"/>
    </row>
    <row r="170" spans="10:17" x14ac:dyDescent="0.3">
      <c r="J170" s="11"/>
      <c r="K170" s="37"/>
      <c r="L170" s="38"/>
      <c r="M170" s="39"/>
      <c r="N170" s="38"/>
      <c r="O170" s="38"/>
      <c r="P170" s="38"/>
      <c r="Q170" s="38"/>
    </row>
    <row r="171" spans="10:17" x14ac:dyDescent="0.3">
      <c r="J171" s="11"/>
      <c r="K171" s="37"/>
      <c r="L171" s="38"/>
      <c r="M171" s="39"/>
      <c r="N171" s="38"/>
      <c r="O171" s="38"/>
      <c r="P171" s="38"/>
      <c r="Q171" s="38"/>
    </row>
    <row r="172" spans="10:17" x14ac:dyDescent="0.3">
      <c r="J172" s="11"/>
      <c r="K172" s="37"/>
      <c r="L172" s="38"/>
      <c r="M172" s="39"/>
      <c r="N172" s="38"/>
      <c r="O172" s="38"/>
      <c r="P172" s="38"/>
      <c r="Q172" s="38"/>
    </row>
    <row r="173" spans="10:17" x14ac:dyDescent="0.3">
      <c r="J173" s="11"/>
      <c r="K173" s="37"/>
      <c r="L173" s="38"/>
      <c r="M173" s="39"/>
      <c r="N173" s="38"/>
      <c r="O173" s="38"/>
      <c r="P173" s="38"/>
      <c r="Q173" s="38"/>
    </row>
    <row r="174" spans="10:17" x14ac:dyDescent="0.3">
      <c r="J174" s="11"/>
      <c r="K174" s="37"/>
      <c r="L174" s="38"/>
      <c r="M174" s="39"/>
      <c r="N174" s="38"/>
      <c r="O174" s="38"/>
      <c r="P174" s="38"/>
      <c r="Q174" s="38"/>
    </row>
    <row r="175" spans="10:17" x14ac:dyDescent="0.3">
      <c r="J175" s="11"/>
      <c r="K175" s="37"/>
      <c r="L175" s="38"/>
      <c r="M175" s="39"/>
      <c r="N175" s="38"/>
      <c r="O175" s="38"/>
      <c r="P175" s="38"/>
      <c r="Q175" s="38"/>
    </row>
    <row r="176" spans="10:17" x14ac:dyDescent="0.3">
      <c r="J176" s="11"/>
      <c r="K176" s="37"/>
      <c r="L176" s="38"/>
      <c r="M176" s="39"/>
      <c r="N176" s="38"/>
      <c r="O176" s="38"/>
      <c r="P176" s="38"/>
      <c r="Q176" s="38"/>
    </row>
    <row r="177" spans="10:17" x14ac:dyDescent="0.3">
      <c r="J177" s="11"/>
      <c r="K177" s="37"/>
      <c r="L177" s="38"/>
      <c r="M177" s="39"/>
      <c r="N177" s="38"/>
      <c r="O177" s="38"/>
      <c r="P177" s="38"/>
      <c r="Q177" s="38"/>
    </row>
    <row r="178" spans="10:17" x14ac:dyDescent="0.3">
      <c r="J178" s="11"/>
      <c r="K178" s="37"/>
      <c r="L178" s="38"/>
      <c r="M178" s="39"/>
      <c r="N178" s="38"/>
      <c r="O178" s="38"/>
      <c r="P178" s="38"/>
      <c r="Q178" s="38"/>
    </row>
    <row r="179" spans="10:17" x14ac:dyDescent="0.3">
      <c r="J179" s="11"/>
      <c r="K179" s="37"/>
      <c r="L179" s="38"/>
      <c r="M179" s="39"/>
      <c r="N179" s="38"/>
      <c r="O179" s="38"/>
      <c r="P179" s="38"/>
      <c r="Q179" s="38"/>
    </row>
    <row r="180" spans="10:17" x14ac:dyDescent="0.3">
      <c r="J180" s="11"/>
      <c r="K180" s="37"/>
      <c r="L180" s="38"/>
      <c r="M180" s="39"/>
      <c r="N180" s="38"/>
      <c r="O180" s="38"/>
      <c r="P180" s="38"/>
      <c r="Q180" s="38"/>
    </row>
    <row r="181" spans="10:17" x14ac:dyDescent="0.3">
      <c r="J181" s="11"/>
      <c r="K181" s="37"/>
      <c r="L181" s="38"/>
      <c r="M181" s="39"/>
      <c r="N181" s="38"/>
      <c r="O181" s="38"/>
      <c r="P181" s="38"/>
      <c r="Q181" s="38"/>
    </row>
    <row r="182" spans="10:17" x14ac:dyDescent="0.3">
      <c r="J182" s="11"/>
      <c r="K182" s="37"/>
      <c r="L182" s="38"/>
      <c r="M182" s="39"/>
      <c r="N182" s="38"/>
      <c r="O182" s="38"/>
      <c r="P182" s="38"/>
      <c r="Q182" s="38"/>
    </row>
    <row r="183" spans="10:17" x14ac:dyDescent="0.3">
      <c r="J183" s="11"/>
      <c r="K183" s="37"/>
      <c r="L183" s="38"/>
      <c r="M183" s="39"/>
      <c r="N183" s="38"/>
      <c r="O183" s="38"/>
      <c r="P183" s="38"/>
      <c r="Q183" s="38"/>
    </row>
    <row r="184" spans="10:17" x14ac:dyDescent="0.3">
      <c r="J184" s="11"/>
      <c r="K184" s="37"/>
      <c r="L184" s="38"/>
      <c r="M184" s="39"/>
      <c r="N184" s="38"/>
      <c r="O184" s="38"/>
      <c r="P184" s="38"/>
      <c r="Q184" s="38"/>
    </row>
    <row r="185" spans="10:17" x14ac:dyDescent="0.3">
      <c r="J185" s="11"/>
      <c r="K185" s="37"/>
      <c r="L185" s="38"/>
      <c r="M185" s="39"/>
      <c r="N185" s="38"/>
      <c r="O185" s="38"/>
      <c r="P185" s="38"/>
      <c r="Q185" s="38"/>
    </row>
    <row r="186" spans="10:17" x14ac:dyDescent="0.3">
      <c r="J186" s="11"/>
      <c r="K186" s="37"/>
      <c r="L186" s="38"/>
      <c r="M186" s="39"/>
      <c r="N186" s="38"/>
      <c r="O186" s="38"/>
      <c r="P186" s="38"/>
      <c r="Q186" s="38"/>
    </row>
    <row r="187" spans="10:17" x14ac:dyDescent="0.3">
      <c r="J187" s="11"/>
      <c r="K187" s="37"/>
      <c r="L187" s="38"/>
      <c r="M187" s="39"/>
      <c r="N187" s="38"/>
      <c r="O187" s="38"/>
      <c r="P187" s="38"/>
      <c r="Q187" s="38"/>
    </row>
    <row r="188" spans="10:17" x14ac:dyDescent="0.3">
      <c r="J188" s="11"/>
      <c r="K188" s="37"/>
      <c r="L188" s="38"/>
      <c r="M188" s="39"/>
      <c r="N188" s="38"/>
      <c r="O188" s="38"/>
      <c r="P188" s="38"/>
      <c r="Q188" s="38"/>
    </row>
    <row r="189" spans="10:17" x14ac:dyDescent="0.3">
      <c r="J189" s="11"/>
      <c r="K189" s="37"/>
      <c r="L189" s="38"/>
      <c r="M189" s="39"/>
      <c r="N189" s="38"/>
      <c r="O189" s="38"/>
      <c r="P189" s="38"/>
      <c r="Q189" s="38"/>
    </row>
    <row r="190" spans="10:17" x14ac:dyDescent="0.3">
      <c r="J190" s="11"/>
      <c r="K190" s="37"/>
      <c r="L190" s="38"/>
      <c r="M190" s="39"/>
      <c r="N190" s="38"/>
      <c r="O190" s="38"/>
      <c r="P190" s="38"/>
      <c r="Q190" s="38"/>
    </row>
    <row r="191" spans="10:17" x14ac:dyDescent="0.3">
      <c r="J191" s="11"/>
      <c r="K191" s="37"/>
      <c r="L191" s="38"/>
      <c r="M191" s="39"/>
      <c r="N191" s="38"/>
      <c r="O191" s="38"/>
      <c r="P191" s="38"/>
      <c r="Q191" s="38"/>
    </row>
    <row r="192" spans="10:17" x14ac:dyDescent="0.3">
      <c r="J192" s="11"/>
      <c r="K192" s="37"/>
      <c r="L192" s="38"/>
      <c r="M192" s="39"/>
      <c r="N192" s="38"/>
      <c r="O192" s="38"/>
      <c r="P192" s="38"/>
      <c r="Q192" s="38"/>
    </row>
    <row r="193" spans="10:17" x14ac:dyDescent="0.3">
      <c r="J193" s="11"/>
      <c r="K193" s="37"/>
      <c r="L193" s="38"/>
      <c r="M193" s="39"/>
      <c r="N193" s="38"/>
      <c r="O193" s="38"/>
      <c r="P193" s="38"/>
      <c r="Q193" s="38"/>
    </row>
    <row r="194" spans="10:17" x14ac:dyDescent="0.3">
      <c r="J194" s="11"/>
      <c r="K194" s="37"/>
      <c r="L194" s="38"/>
      <c r="M194" s="39"/>
      <c r="N194" s="38"/>
      <c r="O194" s="38"/>
      <c r="P194" s="38"/>
      <c r="Q194" s="38"/>
    </row>
    <row r="195" spans="10:17" x14ac:dyDescent="0.3">
      <c r="J195" s="11"/>
      <c r="K195" s="37"/>
      <c r="L195" s="38"/>
      <c r="M195" s="39"/>
      <c r="N195" s="38"/>
      <c r="O195" s="38"/>
      <c r="P195" s="38"/>
      <c r="Q195" s="38"/>
    </row>
    <row r="196" spans="10:17" x14ac:dyDescent="0.3">
      <c r="J196" s="11"/>
      <c r="K196" s="37"/>
      <c r="L196" s="38"/>
      <c r="M196" s="39"/>
      <c r="N196" s="38"/>
      <c r="O196" s="38"/>
      <c r="P196" s="38"/>
      <c r="Q196" s="38"/>
    </row>
    <row r="197" spans="10:17" x14ac:dyDescent="0.3">
      <c r="J197" s="11"/>
      <c r="K197" s="37"/>
      <c r="L197" s="38"/>
      <c r="M197" s="39"/>
      <c r="N197" s="38"/>
      <c r="O197" s="38"/>
      <c r="P197" s="38"/>
      <c r="Q197" s="38"/>
    </row>
    <row r="198" spans="10:17" x14ac:dyDescent="0.3">
      <c r="J198" s="11"/>
      <c r="K198" s="37"/>
      <c r="L198" s="38"/>
      <c r="M198" s="39"/>
      <c r="N198" s="38"/>
      <c r="O198" s="38"/>
      <c r="P198" s="38"/>
      <c r="Q198" s="38"/>
    </row>
  </sheetData>
  <mergeCells count="60">
    <mergeCell ref="J45:Q45"/>
    <mergeCell ref="J44:Q44"/>
    <mergeCell ref="J33:Q33"/>
    <mergeCell ref="J26:Q26"/>
    <mergeCell ref="J32:Q32"/>
    <mergeCell ref="J39:Q39"/>
    <mergeCell ref="J40:Q40"/>
    <mergeCell ref="J42:Q42"/>
    <mergeCell ref="J43:Q43"/>
    <mergeCell ref="J38:Q38"/>
    <mergeCell ref="J36:Q36"/>
    <mergeCell ref="J34:Q34"/>
    <mergeCell ref="J31:Q31"/>
    <mergeCell ref="J13:Q13"/>
    <mergeCell ref="J14:Q14"/>
    <mergeCell ref="J19:Q19"/>
    <mergeCell ref="J23:Q23"/>
    <mergeCell ref="J24:Q24"/>
    <mergeCell ref="J17:Q17"/>
    <mergeCell ref="J21:Q21"/>
    <mergeCell ref="J6:Q6"/>
    <mergeCell ref="J7:Q7"/>
    <mergeCell ref="J8:Q8"/>
    <mergeCell ref="J10:Q10"/>
    <mergeCell ref="J12:Q12"/>
    <mergeCell ref="B40:B41"/>
    <mergeCell ref="A14:A21"/>
    <mergeCell ref="B14:B21"/>
    <mergeCell ref="D15:D21"/>
    <mergeCell ref="C15:C21"/>
    <mergeCell ref="J25:Q25"/>
    <mergeCell ref="J27:Q27"/>
    <mergeCell ref="J28:Q28"/>
    <mergeCell ref="J29:Q29"/>
    <mergeCell ref="J30:Q30"/>
    <mergeCell ref="A43:A45"/>
    <mergeCell ref="B43:B45"/>
    <mergeCell ref="I3:I4"/>
    <mergeCell ref="J5:Q5"/>
    <mergeCell ref="J20:Q20"/>
    <mergeCell ref="J18:Q18"/>
    <mergeCell ref="J35:Q35"/>
    <mergeCell ref="J41:Q41"/>
    <mergeCell ref="A5:F5"/>
    <mergeCell ref="A4:B4"/>
    <mergeCell ref="J37:Q37"/>
    <mergeCell ref="J11:Q11"/>
    <mergeCell ref="J9:Q9"/>
    <mergeCell ref="J15:Q15"/>
    <mergeCell ref="J16:Q16"/>
    <mergeCell ref="A40:A41"/>
    <mergeCell ref="A1:Q1"/>
    <mergeCell ref="C4:D4"/>
    <mergeCell ref="E4:F4"/>
    <mergeCell ref="A3:F3"/>
    <mergeCell ref="H3:H4"/>
    <mergeCell ref="G3:G4"/>
    <mergeCell ref="A2:C2"/>
    <mergeCell ref="N2:Q2"/>
    <mergeCell ref="J3:Q4"/>
  </mergeCells>
  <phoneticPr fontId="2" type="noConversion"/>
  <printOptions horizontalCentered="1"/>
  <pageMargins left="0.39370078740157483" right="0.39370078740157483" top="0.98425196850393704" bottom="0.39370078740157483" header="0.51181102362204722" footer="0.11811023622047245"/>
  <pageSetup paperSize="9" orientation="portrait" r:id="rId1"/>
  <headerFooter alignWithMargins="0">
    <oddFooter>&amp;C&amp;"굴림,보통"&amp;8세출부-&amp;P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"/>
  <sheetViews>
    <sheetView workbookViewId="0">
      <selection activeCell="E12" sqref="E12"/>
    </sheetView>
  </sheetViews>
  <sheetFormatPr defaultRowHeight="16.5" x14ac:dyDescent="0.15"/>
  <cols>
    <col min="1" max="1" width="4.33203125" style="12" customWidth="1"/>
    <col min="2" max="2" width="8.77734375" style="12" customWidth="1"/>
    <col min="3" max="3" width="8.88671875" style="12"/>
    <col min="4" max="4" width="10.33203125" style="12" customWidth="1"/>
    <col min="5" max="5" width="6.88671875" style="12" customWidth="1"/>
    <col min="6" max="6" width="10.33203125" style="12" customWidth="1"/>
    <col min="7" max="7" width="7.88671875" style="12" customWidth="1"/>
    <col min="8" max="8" width="9.5546875" style="12" customWidth="1"/>
    <col min="9" max="9" width="15.88671875" style="12" customWidth="1"/>
    <col min="10" max="16384" width="8.88671875" style="12"/>
  </cols>
  <sheetData>
    <row r="1" spans="1:9" ht="39.75" customHeight="1" x14ac:dyDescent="0.15">
      <c r="A1" s="392" t="s">
        <v>64</v>
      </c>
      <c r="B1" s="392"/>
      <c r="C1" s="392"/>
      <c r="D1" s="392"/>
      <c r="E1" s="392"/>
      <c r="F1" s="392"/>
      <c r="G1" s="392"/>
      <c r="H1" s="392"/>
      <c r="I1" s="392"/>
    </row>
    <row r="2" spans="1:9" s="40" customFormat="1" ht="17.25" x14ac:dyDescent="0.15"/>
    <row r="3" spans="1:9" s="40" customFormat="1" ht="18" thickBot="1" x14ac:dyDescent="0.2"/>
    <row r="4" spans="1:9" s="42" customFormat="1" ht="44.25" customHeight="1" x14ac:dyDescent="0.15">
      <c r="A4" s="210" t="s">
        <v>65</v>
      </c>
      <c r="B4" s="41" t="s">
        <v>66</v>
      </c>
      <c r="C4" s="211" t="s">
        <v>67</v>
      </c>
      <c r="D4" s="211" t="s">
        <v>68</v>
      </c>
      <c r="E4" s="211" t="s">
        <v>69</v>
      </c>
      <c r="F4" s="211" t="s">
        <v>70</v>
      </c>
      <c r="G4" s="211" t="s">
        <v>71</v>
      </c>
      <c r="H4" s="41" t="s">
        <v>72</v>
      </c>
      <c r="I4" s="202" t="s">
        <v>141</v>
      </c>
    </row>
    <row r="5" spans="1:9" ht="53.25" customHeight="1" thickBot="1" x14ac:dyDescent="0.2">
      <c r="A5" s="203" t="s">
        <v>138</v>
      </c>
      <c r="B5" s="67" t="s">
        <v>139</v>
      </c>
      <c r="C5" s="67" t="s">
        <v>140</v>
      </c>
      <c r="D5" s="200">
        <v>4500000</v>
      </c>
      <c r="E5" s="200"/>
      <c r="F5" s="200">
        <f>D5</f>
        <v>4500000</v>
      </c>
      <c r="G5" s="200"/>
      <c r="H5" s="200"/>
      <c r="I5" s="201" t="s">
        <v>178</v>
      </c>
    </row>
  </sheetData>
  <mergeCells count="1">
    <mergeCell ref="A1:I1"/>
  </mergeCells>
  <phoneticPr fontId="2" type="noConversion"/>
  <printOptions horizontalCentered="1"/>
  <pageMargins left="0.35433070866141736" right="0.35433070866141736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98"/>
  <sheetViews>
    <sheetView zoomScale="115" workbookViewId="0">
      <pane ySplit="5" topLeftCell="A6" activePane="bottomLeft" state="frozen"/>
      <selection pane="bottomLeft" activeCell="L9" sqref="L9:S9"/>
    </sheetView>
  </sheetViews>
  <sheetFormatPr defaultRowHeight="16.5" x14ac:dyDescent="0.3"/>
  <cols>
    <col min="1" max="1" width="2.5546875" style="36" customWidth="1"/>
    <col min="2" max="2" width="2.77734375" style="36" customWidth="1"/>
    <col min="3" max="3" width="2.77734375" style="12" customWidth="1"/>
    <col min="4" max="4" width="5.77734375" style="12" customWidth="1"/>
    <col min="5" max="5" width="3.33203125" style="12" customWidth="1"/>
    <col min="6" max="6" width="6.77734375" style="12" customWidth="1"/>
    <col min="7" max="8" width="8.109375" style="10" customWidth="1"/>
    <col min="9" max="9" width="7" style="166" customWidth="1"/>
    <col min="10" max="10" width="8.109375" style="166" customWidth="1"/>
    <col min="11" max="11" width="6.5546875" style="10" customWidth="1"/>
    <col min="12" max="12" width="7.6640625" style="13" customWidth="1"/>
    <col min="13" max="13" width="3.33203125" style="14" customWidth="1"/>
    <col min="14" max="14" width="1.21875" style="12" customWidth="1"/>
    <col min="15" max="15" width="2.5546875" style="15" customWidth="1"/>
    <col min="16" max="16" width="2" style="12" customWidth="1"/>
    <col min="17" max="17" width="1.109375" style="12" customWidth="1"/>
    <col min="18" max="18" width="3.77734375" style="12" customWidth="1"/>
    <col min="19" max="19" width="2.6640625" style="12" customWidth="1"/>
    <col min="20" max="20" width="10.33203125" style="1" customWidth="1"/>
    <col min="21" max="16384" width="8.88671875" style="1"/>
  </cols>
  <sheetData>
    <row r="1" spans="1:23" ht="51" customHeight="1" x14ac:dyDescent="0.3">
      <c r="A1" s="392" t="s">
        <v>162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</row>
    <row r="2" spans="1:23" ht="20.100000000000001" customHeight="1" thickBot="1" x14ac:dyDescent="0.35">
      <c r="A2" s="156" t="s">
        <v>8</v>
      </c>
      <c r="B2" s="156"/>
      <c r="C2" s="157"/>
      <c r="P2" s="154" t="s">
        <v>0</v>
      </c>
      <c r="Q2" s="155"/>
      <c r="R2" s="155"/>
      <c r="S2" s="155"/>
      <c r="U2" s="153"/>
      <c r="V2" s="153"/>
    </row>
    <row r="3" spans="1:23" ht="27.75" customHeight="1" x14ac:dyDescent="0.3">
      <c r="A3" s="394" t="s">
        <v>5</v>
      </c>
      <c r="B3" s="395"/>
      <c r="C3" s="395"/>
      <c r="D3" s="395"/>
      <c r="E3" s="395"/>
      <c r="F3" s="396"/>
      <c r="G3" s="312" t="s">
        <v>169</v>
      </c>
      <c r="H3" s="402" t="s">
        <v>172</v>
      </c>
      <c r="I3" s="403"/>
      <c r="J3" s="404"/>
      <c r="K3" s="356" t="s">
        <v>6</v>
      </c>
      <c r="L3" s="312" t="s">
        <v>18</v>
      </c>
      <c r="M3" s="399"/>
      <c r="N3" s="399"/>
      <c r="O3" s="399"/>
      <c r="P3" s="399"/>
      <c r="Q3" s="399"/>
      <c r="R3" s="399"/>
      <c r="S3" s="400"/>
    </row>
    <row r="4" spans="1:23" ht="27.75" customHeight="1" x14ac:dyDescent="0.3">
      <c r="A4" s="394" t="s">
        <v>3</v>
      </c>
      <c r="B4" s="396"/>
      <c r="C4" s="394" t="s">
        <v>4</v>
      </c>
      <c r="D4" s="396"/>
      <c r="E4" s="394" t="s">
        <v>7</v>
      </c>
      <c r="F4" s="396"/>
      <c r="G4" s="397"/>
      <c r="H4" s="249" t="s">
        <v>70</v>
      </c>
      <c r="I4" s="258" t="s">
        <v>104</v>
      </c>
      <c r="J4" s="186" t="s">
        <v>105</v>
      </c>
      <c r="K4" s="398"/>
      <c r="L4" s="397"/>
      <c r="M4" s="401"/>
      <c r="N4" s="401"/>
      <c r="O4" s="401"/>
      <c r="P4" s="401"/>
      <c r="Q4" s="401"/>
      <c r="R4" s="401"/>
      <c r="S4" s="398"/>
      <c r="T4" s="1" t="s">
        <v>136</v>
      </c>
      <c r="U4" s="1" t="s">
        <v>137</v>
      </c>
    </row>
    <row r="5" spans="1:23" ht="27.75" customHeight="1" x14ac:dyDescent="0.3">
      <c r="A5" s="394" t="s">
        <v>47</v>
      </c>
      <c r="B5" s="395"/>
      <c r="C5" s="395"/>
      <c r="D5" s="395"/>
      <c r="E5" s="395"/>
      <c r="F5" s="396"/>
      <c r="G5" s="100">
        <f>G6+G27+G39+G42+G22</f>
        <v>28078</v>
      </c>
      <c r="H5" s="250">
        <f>H6+H27+H39+H42+H22</f>
        <v>22401</v>
      </c>
      <c r="I5" s="259">
        <f>I6+I27+I39+I42+I22</f>
        <v>4700</v>
      </c>
      <c r="J5" s="187">
        <f>J6+J27+J39+J42+J22</f>
        <v>17701</v>
      </c>
      <c r="K5" s="228">
        <f t="shared" ref="K5:K14" si="0">H5-G5</f>
        <v>-5677</v>
      </c>
      <c r="L5" s="405"/>
      <c r="M5" s="406"/>
      <c r="N5" s="406"/>
      <c r="O5" s="406"/>
      <c r="P5" s="406"/>
      <c r="Q5" s="406"/>
      <c r="R5" s="406"/>
      <c r="S5" s="407"/>
      <c r="T5" s="153">
        <f>세입부!M5</f>
        <v>4700</v>
      </c>
      <c r="U5" s="153">
        <f>세입부!N5</f>
        <v>17701</v>
      </c>
      <c r="V5" s="153">
        <f>SUM(T5:U5)</f>
        <v>22401</v>
      </c>
      <c r="W5" s="198"/>
    </row>
    <row r="6" spans="1:23" s="8" customFormat="1" ht="27.75" customHeight="1" thickBot="1" x14ac:dyDescent="0.35">
      <c r="A6" s="167">
        <v>1</v>
      </c>
      <c r="B6" s="414" t="s">
        <v>2</v>
      </c>
      <c r="C6" s="415"/>
      <c r="D6" s="167"/>
      <c r="E6" s="167"/>
      <c r="F6" s="167"/>
      <c r="G6" s="101">
        <f>G7+G10+G14</f>
        <v>28078</v>
      </c>
      <c r="H6" s="251">
        <f>H7+H10+H14</f>
        <v>22401</v>
      </c>
      <c r="I6" s="260">
        <f>I7+I10+I14</f>
        <v>4700</v>
      </c>
      <c r="J6" s="188">
        <f>J7+J10+J14</f>
        <v>17701</v>
      </c>
      <c r="K6" s="229">
        <f t="shared" si="0"/>
        <v>-5677</v>
      </c>
      <c r="L6" s="382"/>
      <c r="M6" s="383"/>
      <c r="N6" s="383"/>
      <c r="O6" s="383"/>
      <c r="P6" s="383"/>
      <c r="Q6" s="383"/>
      <c r="R6" s="383"/>
      <c r="S6" s="384"/>
      <c r="T6" s="199">
        <f>T5-I5</f>
        <v>0</v>
      </c>
      <c r="U6" s="199">
        <f>U5-J5</f>
        <v>0</v>
      </c>
      <c r="V6" s="199">
        <f>SUM(T6:U6)</f>
        <v>0</v>
      </c>
      <c r="W6" s="199"/>
    </row>
    <row r="7" spans="1:23" ht="27.75" customHeight="1" thickTop="1" x14ac:dyDescent="0.3">
      <c r="A7" s="168"/>
      <c r="B7" s="168"/>
      <c r="C7" s="169">
        <v>11</v>
      </c>
      <c r="D7" s="169" t="s">
        <v>9</v>
      </c>
      <c r="E7" s="169"/>
      <c r="F7" s="169"/>
      <c r="G7" s="102">
        <f>SUM(G8:G9)</f>
        <v>6000</v>
      </c>
      <c r="H7" s="239">
        <f>SUM(H8:H9)</f>
        <v>6000</v>
      </c>
      <c r="I7" s="261"/>
      <c r="J7" s="262">
        <f t="shared" ref="J7" si="1">SUM(J8:J9)</f>
        <v>6000</v>
      </c>
      <c r="K7" s="240">
        <f t="shared" si="0"/>
        <v>0</v>
      </c>
      <c r="L7" s="393"/>
      <c r="M7" s="393"/>
      <c r="N7" s="393"/>
      <c r="O7" s="393"/>
      <c r="P7" s="393"/>
      <c r="Q7" s="393"/>
      <c r="R7" s="393"/>
      <c r="S7" s="393"/>
    </row>
    <row r="8" spans="1:23" ht="27.75" customHeight="1" x14ac:dyDescent="0.3">
      <c r="A8" s="170"/>
      <c r="B8" s="170"/>
      <c r="C8" s="170"/>
      <c r="D8" s="170"/>
      <c r="E8" s="176">
        <v>111</v>
      </c>
      <c r="F8" s="176" t="s">
        <v>143</v>
      </c>
      <c r="G8" s="105">
        <v>6000</v>
      </c>
      <c r="H8" s="252">
        <f>I8+J8</f>
        <v>6000</v>
      </c>
      <c r="I8" s="263"/>
      <c r="J8" s="264">
        <v>6000</v>
      </c>
      <c r="K8" s="230">
        <f t="shared" si="0"/>
        <v>0</v>
      </c>
      <c r="L8" s="362"/>
      <c r="M8" s="388"/>
      <c r="N8" s="388"/>
      <c r="O8" s="388"/>
      <c r="P8" s="388"/>
      <c r="Q8" s="388"/>
      <c r="R8" s="388"/>
      <c r="S8" s="389"/>
    </row>
    <row r="9" spans="1:23" ht="27.75" customHeight="1" x14ac:dyDescent="0.3">
      <c r="A9" s="170"/>
      <c r="B9" s="170"/>
      <c r="C9" s="171"/>
      <c r="D9" s="171"/>
      <c r="E9" s="96">
        <v>117</v>
      </c>
      <c r="F9" s="96" t="s">
        <v>21</v>
      </c>
      <c r="G9" s="103">
        <v>0</v>
      </c>
      <c r="H9" s="252">
        <f>I9+J9</f>
        <v>0</v>
      </c>
      <c r="I9" s="265">
        <v>0</v>
      </c>
      <c r="J9" s="264"/>
      <c r="K9" s="230">
        <f>H9-G9</f>
        <v>0</v>
      </c>
      <c r="L9" s="314"/>
      <c r="M9" s="315"/>
      <c r="N9" s="315"/>
      <c r="O9" s="315"/>
      <c r="P9" s="315"/>
      <c r="Q9" s="315"/>
      <c r="R9" s="315"/>
      <c r="S9" s="346"/>
    </row>
    <row r="10" spans="1:23" ht="27.75" customHeight="1" x14ac:dyDescent="0.3">
      <c r="A10" s="170"/>
      <c r="B10" s="170"/>
      <c r="C10" s="172">
        <v>12</v>
      </c>
      <c r="D10" s="172" t="s">
        <v>10</v>
      </c>
      <c r="E10" s="172"/>
      <c r="F10" s="172"/>
      <c r="G10" s="102">
        <f>SUM(G11:G13)</f>
        <v>1500</v>
      </c>
      <c r="H10" s="239">
        <f>SUM(H11:H13)</f>
        <v>1000</v>
      </c>
      <c r="I10" s="266">
        <f>SUM(I11:I13)</f>
        <v>1000</v>
      </c>
      <c r="J10" s="267">
        <f>SUM(J11:J13)</f>
        <v>0</v>
      </c>
      <c r="K10" s="231">
        <f t="shared" si="0"/>
        <v>-500</v>
      </c>
      <c r="L10" s="362"/>
      <c r="M10" s="388"/>
      <c r="N10" s="388"/>
      <c r="O10" s="388"/>
      <c r="P10" s="388"/>
      <c r="Q10" s="388"/>
      <c r="R10" s="388"/>
      <c r="S10" s="389"/>
    </row>
    <row r="11" spans="1:23" ht="27.75" customHeight="1" x14ac:dyDescent="0.3">
      <c r="A11" s="170"/>
      <c r="B11" s="173"/>
      <c r="C11" s="174"/>
      <c r="D11" s="172"/>
      <c r="E11" s="96">
        <v>121</v>
      </c>
      <c r="F11" s="189" t="s">
        <v>127</v>
      </c>
      <c r="G11" s="103">
        <v>500</v>
      </c>
      <c r="H11" s="253">
        <f>I11+J11</f>
        <v>500</v>
      </c>
      <c r="I11" s="263">
        <v>500</v>
      </c>
      <c r="J11" s="264"/>
      <c r="K11" s="230">
        <f t="shared" si="0"/>
        <v>0</v>
      </c>
      <c r="L11" s="314"/>
      <c r="M11" s="315"/>
      <c r="N11" s="315"/>
      <c r="O11" s="315"/>
      <c r="P11" s="315"/>
      <c r="Q11" s="315"/>
      <c r="R11" s="315"/>
      <c r="S11" s="346"/>
      <c r="T11" s="98"/>
    </row>
    <row r="12" spans="1:23" ht="27.75" customHeight="1" x14ac:dyDescent="0.3">
      <c r="A12" s="170"/>
      <c r="B12" s="173"/>
      <c r="C12" s="174"/>
      <c r="D12" s="172"/>
      <c r="E12" s="96">
        <v>122</v>
      </c>
      <c r="F12" s="96" t="s">
        <v>32</v>
      </c>
      <c r="G12" s="103">
        <v>0</v>
      </c>
      <c r="H12" s="253">
        <f>I12+J12</f>
        <v>0</v>
      </c>
      <c r="I12" s="263"/>
      <c r="J12" s="264"/>
      <c r="K12" s="230">
        <f t="shared" si="0"/>
        <v>0</v>
      </c>
      <c r="L12" s="314"/>
      <c r="M12" s="315"/>
      <c r="N12" s="315"/>
      <c r="O12" s="315"/>
      <c r="P12" s="315"/>
      <c r="Q12" s="315"/>
      <c r="R12" s="315"/>
      <c r="S12" s="346"/>
    </row>
    <row r="13" spans="1:23" ht="27.75" customHeight="1" x14ac:dyDescent="0.3">
      <c r="A13" s="170"/>
      <c r="B13" s="173"/>
      <c r="C13" s="175"/>
      <c r="D13" s="96"/>
      <c r="E13" s="96">
        <v>123</v>
      </c>
      <c r="F13" s="96" t="s">
        <v>17</v>
      </c>
      <c r="G13" s="103">
        <v>1000</v>
      </c>
      <c r="H13" s="252">
        <f>I13+J13</f>
        <v>500</v>
      </c>
      <c r="I13" s="265">
        <v>500</v>
      </c>
      <c r="J13" s="268"/>
      <c r="K13" s="232">
        <f t="shared" si="0"/>
        <v>-500</v>
      </c>
      <c r="L13" s="214" t="s">
        <v>30</v>
      </c>
      <c r="M13" s="22">
        <v>100</v>
      </c>
      <c r="N13" s="23" t="s">
        <v>23</v>
      </c>
      <c r="O13" s="24">
        <v>5</v>
      </c>
      <c r="P13" s="23" t="s">
        <v>24</v>
      </c>
      <c r="Q13" s="23" t="s">
        <v>25</v>
      </c>
      <c r="R13" s="94">
        <f>M13*O13</f>
        <v>500</v>
      </c>
      <c r="S13" s="82" t="s">
        <v>1</v>
      </c>
    </row>
    <row r="14" spans="1:23" ht="27.75" customHeight="1" x14ac:dyDescent="0.3">
      <c r="A14" s="170"/>
      <c r="B14" s="170"/>
      <c r="C14" s="172">
        <v>13</v>
      </c>
      <c r="D14" s="172" t="s">
        <v>11</v>
      </c>
      <c r="E14" s="172"/>
      <c r="F14" s="172"/>
      <c r="G14" s="104">
        <f>SUM(G15:G21)</f>
        <v>20578</v>
      </c>
      <c r="H14" s="254">
        <f>SUM(H15:H21)</f>
        <v>15401</v>
      </c>
      <c r="I14" s="269">
        <f>SUM(I15:I21)</f>
        <v>3700</v>
      </c>
      <c r="J14" s="270">
        <f>SUM(J15:J21)</f>
        <v>11701</v>
      </c>
      <c r="K14" s="233">
        <f t="shared" si="0"/>
        <v>-5177</v>
      </c>
      <c r="L14" s="362"/>
      <c r="M14" s="388"/>
      <c r="N14" s="388"/>
      <c r="O14" s="388"/>
      <c r="P14" s="388"/>
      <c r="Q14" s="388"/>
      <c r="R14" s="388"/>
      <c r="S14" s="389"/>
    </row>
    <row r="15" spans="1:23" ht="27.75" customHeight="1" x14ac:dyDescent="0.3">
      <c r="A15" s="170"/>
      <c r="B15" s="170"/>
      <c r="C15" s="95"/>
      <c r="D15" s="95"/>
      <c r="E15" s="176">
        <v>131</v>
      </c>
      <c r="F15" s="176" t="s">
        <v>12</v>
      </c>
      <c r="G15" s="105">
        <v>0</v>
      </c>
      <c r="H15" s="253">
        <f t="shared" ref="H15:H21" si="2">I15+J15</f>
        <v>0</v>
      </c>
      <c r="I15" s="263">
        <v>0</v>
      </c>
      <c r="J15" s="264">
        <v>0</v>
      </c>
      <c r="K15" s="232">
        <f t="shared" ref="K15:K21" si="3">H15-G15</f>
        <v>0</v>
      </c>
      <c r="L15" s="314"/>
      <c r="M15" s="315"/>
      <c r="N15" s="315"/>
      <c r="O15" s="315"/>
      <c r="P15" s="315"/>
      <c r="Q15" s="315"/>
      <c r="R15" s="315"/>
      <c r="S15" s="346"/>
    </row>
    <row r="16" spans="1:23" ht="27.75" customHeight="1" x14ac:dyDescent="0.3">
      <c r="A16" s="170"/>
      <c r="B16" s="170"/>
      <c r="C16" s="171"/>
      <c r="D16" s="171"/>
      <c r="E16" s="95">
        <v>132</v>
      </c>
      <c r="F16" s="99" t="s">
        <v>160</v>
      </c>
      <c r="G16" s="114">
        <v>8000</v>
      </c>
      <c r="H16" s="255">
        <f>SUM(I16:J16)</f>
        <v>10000</v>
      </c>
      <c r="I16" s="271">
        <v>2000</v>
      </c>
      <c r="J16" s="272">
        <v>8000</v>
      </c>
      <c r="K16" s="234">
        <f t="shared" si="3"/>
        <v>2000</v>
      </c>
      <c r="L16" s="369" t="s">
        <v>151</v>
      </c>
      <c r="M16" s="370"/>
      <c r="N16" s="370"/>
      <c r="O16" s="370"/>
      <c r="P16" s="370"/>
      <c r="Q16" s="370"/>
      <c r="R16" s="370"/>
      <c r="S16" s="371"/>
    </row>
    <row r="17" spans="1:19" ht="27.75" customHeight="1" x14ac:dyDescent="0.3">
      <c r="A17" s="170"/>
      <c r="B17" s="170"/>
      <c r="C17" s="171"/>
      <c r="D17" s="171"/>
      <c r="E17" s="95">
        <v>133</v>
      </c>
      <c r="F17" s="95" t="s">
        <v>13</v>
      </c>
      <c r="G17" s="114">
        <v>5078</v>
      </c>
      <c r="H17" s="255">
        <f t="shared" ref="H17:H18" si="4">SUM(I17:J17)</f>
        <v>2800</v>
      </c>
      <c r="I17" s="271">
        <v>600</v>
      </c>
      <c r="J17" s="272">
        <v>2200</v>
      </c>
      <c r="K17" s="234">
        <f t="shared" si="3"/>
        <v>-2278</v>
      </c>
      <c r="L17" s="369" t="s">
        <v>148</v>
      </c>
      <c r="M17" s="370"/>
      <c r="N17" s="370"/>
      <c r="O17" s="370"/>
      <c r="P17" s="370"/>
      <c r="Q17" s="370"/>
      <c r="R17" s="370"/>
      <c r="S17" s="371"/>
    </row>
    <row r="18" spans="1:19" ht="27.75" customHeight="1" x14ac:dyDescent="0.3">
      <c r="A18" s="170"/>
      <c r="B18" s="170"/>
      <c r="C18" s="171"/>
      <c r="D18" s="171"/>
      <c r="E18" s="96">
        <v>134</v>
      </c>
      <c r="F18" s="189" t="s">
        <v>132</v>
      </c>
      <c r="G18" s="103">
        <v>7000</v>
      </c>
      <c r="H18" s="255">
        <f t="shared" si="4"/>
        <v>2101</v>
      </c>
      <c r="I18" s="265">
        <v>600</v>
      </c>
      <c r="J18" s="268">
        <v>1501</v>
      </c>
      <c r="K18" s="232">
        <f t="shared" si="3"/>
        <v>-4899</v>
      </c>
      <c r="L18" s="362" t="s">
        <v>152</v>
      </c>
      <c r="M18" s="388"/>
      <c r="N18" s="388"/>
      <c r="O18" s="388"/>
      <c r="P18" s="388"/>
      <c r="Q18" s="388"/>
      <c r="R18" s="388"/>
      <c r="S18" s="389"/>
    </row>
    <row r="19" spans="1:19" ht="27.75" customHeight="1" x14ac:dyDescent="0.3">
      <c r="A19" s="170"/>
      <c r="B19" s="170"/>
      <c r="C19" s="171"/>
      <c r="D19" s="171"/>
      <c r="E19" s="96">
        <v>135</v>
      </c>
      <c r="F19" s="96" t="s">
        <v>14</v>
      </c>
      <c r="G19" s="106">
        <v>0</v>
      </c>
      <c r="H19" s="256">
        <f t="shared" si="2"/>
        <v>0</v>
      </c>
      <c r="I19" s="273">
        <v>0</v>
      </c>
      <c r="J19" s="274">
        <v>0</v>
      </c>
      <c r="K19" s="232">
        <f t="shared" si="3"/>
        <v>0</v>
      </c>
      <c r="L19" s="362"/>
      <c r="M19" s="388"/>
      <c r="N19" s="388"/>
      <c r="O19" s="388"/>
      <c r="P19" s="388"/>
      <c r="Q19" s="388"/>
      <c r="R19" s="388"/>
      <c r="S19" s="389"/>
    </row>
    <row r="20" spans="1:19" ht="27.75" customHeight="1" x14ac:dyDescent="0.3">
      <c r="A20" s="177"/>
      <c r="B20" s="177"/>
      <c r="C20" s="177"/>
      <c r="D20" s="177"/>
      <c r="E20" s="96">
        <v>136</v>
      </c>
      <c r="F20" s="96" t="s">
        <v>38</v>
      </c>
      <c r="G20" s="103">
        <v>0</v>
      </c>
      <c r="H20" s="252">
        <f t="shared" si="2"/>
        <v>0</v>
      </c>
      <c r="I20" s="265"/>
      <c r="J20" s="268">
        <v>0</v>
      </c>
      <c r="K20" s="232">
        <f t="shared" si="3"/>
        <v>0</v>
      </c>
      <c r="L20" s="362"/>
      <c r="M20" s="388"/>
      <c r="N20" s="388"/>
      <c r="O20" s="388"/>
      <c r="P20" s="388"/>
      <c r="Q20" s="388"/>
      <c r="R20" s="388"/>
      <c r="S20" s="389"/>
    </row>
    <row r="21" spans="1:19" ht="27.75" customHeight="1" x14ac:dyDescent="0.3">
      <c r="A21" s="177"/>
      <c r="B21" s="177"/>
      <c r="C21" s="177"/>
      <c r="D21" s="177"/>
      <c r="E21" s="171">
        <v>137</v>
      </c>
      <c r="F21" s="171" t="s">
        <v>33</v>
      </c>
      <c r="G21" s="114">
        <v>500</v>
      </c>
      <c r="H21" s="255">
        <f t="shared" si="2"/>
        <v>500</v>
      </c>
      <c r="I21" s="275">
        <v>500</v>
      </c>
      <c r="J21" s="276">
        <v>0</v>
      </c>
      <c r="K21" s="235">
        <f t="shared" si="3"/>
        <v>0</v>
      </c>
      <c r="L21" s="362" t="s">
        <v>150</v>
      </c>
      <c r="M21" s="388"/>
      <c r="N21" s="388"/>
      <c r="O21" s="388"/>
      <c r="P21" s="388"/>
      <c r="Q21" s="388"/>
      <c r="R21" s="388"/>
      <c r="S21" s="389"/>
    </row>
    <row r="22" spans="1:19" ht="27.75" customHeight="1" thickBot="1" x14ac:dyDescent="0.35">
      <c r="A22" s="178">
        <v>2</v>
      </c>
      <c r="B22" s="414" t="s">
        <v>26</v>
      </c>
      <c r="C22" s="415"/>
      <c r="D22" s="178"/>
      <c r="E22" s="178"/>
      <c r="F22" s="178"/>
      <c r="G22" s="107">
        <f>G23</f>
        <v>0</v>
      </c>
      <c r="H22" s="241">
        <f>H23</f>
        <v>0</v>
      </c>
      <c r="I22" s="242">
        <f>I23</f>
        <v>0</v>
      </c>
      <c r="J22" s="243">
        <f>J23</f>
        <v>0</v>
      </c>
      <c r="K22" s="236">
        <f>K26</f>
        <v>0</v>
      </c>
      <c r="L22" s="408"/>
      <c r="M22" s="409"/>
      <c r="N22" s="409"/>
      <c r="O22" s="409"/>
      <c r="P22" s="409"/>
      <c r="Q22" s="409"/>
      <c r="R22" s="409"/>
      <c r="S22" s="410"/>
    </row>
    <row r="23" spans="1:19" ht="27.75" customHeight="1" thickTop="1" x14ac:dyDescent="0.3">
      <c r="A23" s="170"/>
      <c r="B23" s="179"/>
      <c r="C23" s="180">
        <v>21</v>
      </c>
      <c r="D23" s="181" t="s">
        <v>27</v>
      </c>
      <c r="E23" s="182"/>
      <c r="F23" s="182"/>
      <c r="G23" s="108">
        <f>SUM(G24:G26)</f>
        <v>0</v>
      </c>
      <c r="H23" s="244">
        <f>SUM(H24:H26)</f>
        <v>0</v>
      </c>
      <c r="I23" s="245">
        <f>SUM(I24:I26)</f>
        <v>0</v>
      </c>
      <c r="J23" s="246">
        <f>SUM(J24:J26)</f>
        <v>0</v>
      </c>
      <c r="K23" s="237">
        <f>H23-G23</f>
        <v>0</v>
      </c>
      <c r="L23" s="411"/>
      <c r="M23" s="412"/>
      <c r="N23" s="412"/>
      <c r="O23" s="412"/>
      <c r="P23" s="412"/>
      <c r="Q23" s="412"/>
      <c r="R23" s="412"/>
      <c r="S23" s="413"/>
    </row>
    <row r="24" spans="1:19" ht="27.75" customHeight="1" x14ac:dyDescent="0.3">
      <c r="A24" s="170"/>
      <c r="B24" s="183"/>
      <c r="C24" s="171"/>
      <c r="D24" s="184"/>
      <c r="E24" s="96">
        <v>211</v>
      </c>
      <c r="F24" s="96" t="s">
        <v>27</v>
      </c>
      <c r="G24" s="103">
        <v>0</v>
      </c>
      <c r="H24" s="252">
        <f>I24+J24</f>
        <v>0</v>
      </c>
      <c r="I24" s="265"/>
      <c r="J24" s="268">
        <v>0</v>
      </c>
      <c r="K24" s="232">
        <f>H24-G24</f>
        <v>0</v>
      </c>
      <c r="L24" s="362"/>
      <c r="M24" s="388"/>
      <c r="N24" s="388"/>
      <c r="O24" s="388"/>
      <c r="P24" s="388"/>
      <c r="Q24" s="388"/>
      <c r="R24" s="388"/>
      <c r="S24" s="389"/>
    </row>
    <row r="25" spans="1:19" ht="27.75" customHeight="1" x14ac:dyDescent="0.3">
      <c r="A25" s="170"/>
      <c r="B25" s="183"/>
      <c r="C25" s="171"/>
      <c r="D25" s="184"/>
      <c r="E25" s="96">
        <v>212</v>
      </c>
      <c r="F25" s="96" t="s">
        <v>34</v>
      </c>
      <c r="G25" s="103">
        <v>0</v>
      </c>
      <c r="H25" s="252">
        <f>I25+J25</f>
        <v>0</v>
      </c>
      <c r="I25" s="265"/>
      <c r="J25" s="268">
        <v>0</v>
      </c>
      <c r="K25" s="232">
        <f>H25-G25</f>
        <v>0</v>
      </c>
      <c r="L25" s="362"/>
      <c r="M25" s="388"/>
      <c r="N25" s="388"/>
      <c r="O25" s="388"/>
      <c r="P25" s="388"/>
      <c r="Q25" s="388"/>
      <c r="R25" s="388"/>
      <c r="S25" s="389"/>
    </row>
    <row r="26" spans="1:19" ht="27.75" customHeight="1" x14ac:dyDescent="0.3">
      <c r="A26" s="169"/>
      <c r="B26" s="247"/>
      <c r="C26" s="176"/>
      <c r="D26" s="248"/>
      <c r="E26" s="96">
        <v>213</v>
      </c>
      <c r="F26" s="96" t="s">
        <v>31</v>
      </c>
      <c r="G26" s="103">
        <v>0</v>
      </c>
      <c r="H26" s="252">
        <f>I26+J26</f>
        <v>0</v>
      </c>
      <c r="I26" s="265"/>
      <c r="J26" s="268">
        <v>0</v>
      </c>
      <c r="K26" s="232">
        <f>H26-G26</f>
        <v>0</v>
      </c>
      <c r="L26" s="362"/>
      <c r="M26" s="388"/>
      <c r="N26" s="388"/>
      <c r="O26" s="388"/>
      <c r="P26" s="388"/>
      <c r="Q26" s="388"/>
      <c r="R26" s="388"/>
      <c r="S26" s="389"/>
    </row>
    <row r="27" spans="1:19" ht="27.75" customHeight="1" thickBot="1" x14ac:dyDescent="0.35">
      <c r="A27" s="178">
        <v>4</v>
      </c>
      <c r="B27" s="416" t="s">
        <v>16</v>
      </c>
      <c r="C27" s="417"/>
      <c r="D27" s="178"/>
      <c r="E27" s="178"/>
      <c r="F27" s="178"/>
      <c r="G27" s="107">
        <f>G28</f>
        <v>0</v>
      </c>
      <c r="H27" s="241">
        <f>H28</f>
        <v>0</v>
      </c>
      <c r="I27" s="242">
        <f>I28</f>
        <v>0</v>
      </c>
      <c r="J27" s="243">
        <f>J28</f>
        <v>0</v>
      </c>
      <c r="K27" s="236">
        <f>K29</f>
        <v>0</v>
      </c>
      <c r="L27" s="408"/>
      <c r="M27" s="409"/>
      <c r="N27" s="409"/>
      <c r="O27" s="409"/>
      <c r="P27" s="409"/>
      <c r="Q27" s="409"/>
      <c r="R27" s="409"/>
      <c r="S27" s="410"/>
    </row>
    <row r="28" spans="1:19" ht="27.75" customHeight="1" thickTop="1" x14ac:dyDescent="0.3">
      <c r="A28" s="170"/>
      <c r="B28" s="179"/>
      <c r="C28" s="180">
        <v>41</v>
      </c>
      <c r="D28" s="181" t="s">
        <v>16</v>
      </c>
      <c r="E28" s="182"/>
      <c r="F28" s="182"/>
      <c r="G28" s="108">
        <f>SUM(G29:G38)</f>
        <v>0</v>
      </c>
      <c r="H28" s="244">
        <f>SUM(H29:H38)</f>
        <v>0</v>
      </c>
      <c r="I28" s="245">
        <f>SUM(I29:I38)</f>
        <v>0</v>
      </c>
      <c r="J28" s="246">
        <f>SUM(J29:J38)</f>
        <v>0</v>
      </c>
      <c r="K28" s="238">
        <f t="shared" ref="K28:K38" si="5">H28-G28</f>
        <v>0</v>
      </c>
      <c r="L28" s="411"/>
      <c r="M28" s="412"/>
      <c r="N28" s="412"/>
      <c r="O28" s="412"/>
      <c r="P28" s="412"/>
      <c r="Q28" s="412"/>
      <c r="R28" s="412"/>
      <c r="S28" s="413"/>
    </row>
    <row r="29" spans="1:19" ht="27.75" customHeight="1" x14ac:dyDescent="0.3">
      <c r="A29" s="170"/>
      <c r="B29" s="183"/>
      <c r="C29" s="171"/>
      <c r="D29" s="184"/>
      <c r="E29" s="96">
        <v>411</v>
      </c>
      <c r="F29" s="96" t="s">
        <v>111</v>
      </c>
      <c r="G29" s="103">
        <v>0</v>
      </c>
      <c r="H29" s="252">
        <f t="shared" ref="H29:H38" si="6">I29+J29</f>
        <v>0</v>
      </c>
      <c r="I29" s="265"/>
      <c r="J29" s="268"/>
      <c r="K29" s="232">
        <f t="shared" si="5"/>
        <v>0</v>
      </c>
      <c r="L29" s="362" t="s">
        <v>107</v>
      </c>
      <c r="M29" s="388"/>
      <c r="N29" s="388"/>
      <c r="O29" s="388"/>
      <c r="P29" s="388"/>
      <c r="Q29" s="388"/>
      <c r="R29" s="388"/>
      <c r="S29" s="389"/>
    </row>
    <row r="30" spans="1:19" ht="27.75" customHeight="1" x14ac:dyDescent="0.3">
      <c r="A30" s="170"/>
      <c r="B30" s="183"/>
      <c r="C30" s="171"/>
      <c r="D30" s="184"/>
      <c r="E30" s="95">
        <v>411</v>
      </c>
      <c r="F30" s="95" t="s">
        <v>111</v>
      </c>
      <c r="G30" s="103">
        <v>0</v>
      </c>
      <c r="H30" s="255">
        <f t="shared" si="6"/>
        <v>0</v>
      </c>
      <c r="I30" s="271"/>
      <c r="J30" s="272"/>
      <c r="K30" s="232">
        <f t="shared" si="5"/>
        <v>0</v>
      </c>
      <c r="L30" s="362" t="s">
        <v>108</v>
      </c>
      <c r="M30" s="388"/>
      <c r="N30" s="388"/>
      <c r="O30" s="388"/>
      <c r="P30" s="388"/>
      <c r="Q30" s="388"/>
      <c r="R30" s="388"/>
      <c r="S30" s="389"/>
    </row>
    <row r="31" spans="1:19" ht="27.75" customHeight="1" x14ac:dyDescent="0.3">
      <c r="A31" s="170"/>
      <c r="B31" s="183"/>
      <c r="C31" s="171"/>
      <c r="D31" s="184"/>
      <c r="E31" s="95">
        <v>411</v>
      </c>
      <c r="F31" s="95" t="s">
        <v>111</v>
      </c>
      <c r="G31" s="103">
        <v>0</v>
      </c>
      <c r="H31" s="255">
        <f t="shared" si="6"/>
        <v>0</v>
      </c>
      <c r="I31" s="271"/>
      <c r="J31" s="272"/>
      <c r="K31" s="232">
        <f t="shared" si="5"/>
        <v>0</v>
      </c>
      <c r="L31" s="362" t="s">
        <v>109</v>
      </c>
      <c r="M31" s="388"/>
      <c r="N31" s="388"/>
      <c r="O31" s="388"/>
      <c r="P31" s="388"/>
      <c r="Q31" s="388"/>
      <c r="R31" s="388"/>
      <c r="S31" s="389"/>
    </row>
    <row r="32" spans="1:19" ht="27.75" customHeight="1" x14ac:dyDescent="0.3">
      <c r="A32" s="170"/>
      <c r="B32" s="183"/>
      <c r="C32" s="171"/>
      <c r="D32" s="184"/>
      <c r="E32" s="95">
        <v>411</v>
      </c>
      <c r="F32" s="95" t="s">
        <v>111</v>
      </c>
      <c r="G32" s="103">
        <v>0</v>
      </c>
      <c r="H32" s="255">
        <f t="shared" si="6"/>
        <v>0</v>
      </c>
      <c r="I32" s="271"/>
      <c r="J32" s="272"/>
      <c r="K32" s="232">
        <f t="shared" si="5"/>
        <v>0</v>
      </c>
      <c r="L32" s="362" t="s">
        <v>144</v>
      </c>
      <c r="M32" s="388"/>
      <c r="N32" s="388"/>
      <c r="O32" s="388"/>
      <c r="P32" s="388"/>
      <c r="Q32" s="388"/>
      <c r="R32" s="388"/>
      <c r="S32" s="389"/>
    </row>
    <row r="33" spans="1:19" ht="27.75" customHeight="1" x14ac:dyDescent="0.3">
      <c r="A33" s="170"/>
      <c r="B33" s="183"/>
      <c r="C33" s="171"/>
      <c r="D33" s="184"/>
      <c r="E33" s="95">
        <v>411</v>
      </c>
      <c r="F33" s="95" t="s">
        <v>111</v>
      </c>
      <c r="G33" s="103">
        <v>0</v>
      </c>
      <c r="H33" s="255">
        <f t="shared" si="6"/>
        <v>0</v>
      </c>
      <c r="I33" s="271"/>
      <c r="J33" s="272">
        <v>0</v>
      </c>
      <c r="K33" s="232">
        <f t="shared" si="5"/>
        <v>0</v>
      </c>
      <c r="L33" s="362" t="s">
        <v>110</v>
      </c>
      <c r="M33" s="388"/>
      <c r="N33" s="388"/>
      <c r="O33" s="388"/>
      <c r="P33" s="388"/>
      <c r="Q33" s="388"/>
      <c r="R33" s="388"/>
      <c r="S33" s="389"/>
    </row>
    <row r="34" spans="1:19" ht="27.75" customHeight="1" x14ac:dyDescent="0.3">
      <c r="A34" s="170"/>
      <c r="B34" s="183"/>
      <c r="C34" s="171"/>
      <c r="D34" s="184"/>
      <c r="E34" s="95">
        <v>412</v>
      </c>
      <c r="F34" s="95" t="s">
        <v>116</v>
      </c>
      <c r="G34" s="114">
        <v>0</v>
      </c>
      <c r="H34" s="255">
        <f t="shared" si="6"/>
        <v>0</v>
      </c>
      <c r="I34" s="271"/>
      <c r="J34" s="272">
        <v>0</v>
      </c>
      <c r="K34" s="232">
        <f>H34-G34</f>
        <v>0</v>
      </c>
      <c r="L34" s="362" t="s">
        <v>112</v>
      </c>
      <c r="M34" s="388"/>
      <c r="N34" s="388"/>
      <c r="O34" s="388"/>
      <c r="P34" s="388"/>
      <c r="Q34" s="388"/>
      <c r="R34" s="388"/>
      <c r="S34" s="389"/>
    </row>
    <row r="35" spans="1:19" ht="27.75" customHeight="1" x14ac:dyDescent="0.3">
      <c r="A35" s="170"/>
      <c r="B35" s="183"/>
      <c r="C35" s="171"/>
      <c r="D35" s="184"/>
      <c r="E35" s="95">
        <v>412</v>
      </c>
      <c r="F35" s="95" t="s">
        <v>116</v>
      </c>
      <c r="G35" s="114">
        <v>0</v>
      </c>
      <c r="H35" s="255">
        <f t="shared" si="6"/>
        <v>0</v>
      </c>
      <c r="I35" s="271"/>
      <c r="J35" s="272"/>
      <c r="K35" s="232">
        <f t="shared" si="5"/>
        <v>0</v>
      </c>
      <c r="L35" s="362" t="s">
        <v>113</v>
      </c>
      <c r="M35" s="388"/>
      <c r="N35" s="388"/>
      <c r="O35" s="388"/>
      <c r="P35" s="388"/>
      <c r="Q35" s="388"/>
      <c r="R35" s="388"/>
      <c r="S35" s="389"/>
    </row>
    <row r="36" spans="1:19" ht="27.75" customHeight="1" x14ac:dyDescent="0.3">
      <c r="A36" s="170"/>
      <c r="B36" s="183"/>
      <c r="C36" s="171"/>
      <c r="D36" s="184"/>
      <c r="E36" s="95">
        <v>412</v>
      </c>
      <c r="F36" s="95" t="s">
        <v>116</v>
      </c>
      <c r="G36" s="114">
        <v>0</v>
      </c>
      <c r="H36" s="255">
        <f t="shared" si="6"/>
        <v>0</v>
      </c>
      <c r="I36" s="271"/>
      <c r="J36" s="272"/>
      <c r="K36" s="234">
        <f>H36-G36</f>
        <v>0</v>
      </c>
      <c r="L36" s="362" t="s">
        <v>114</v>
      </c>
      <c r="M36" s="388"/>
      <c r="N36" s="388"/>
      <c r="O36" s="388"/>
      <c r="P36" s="388"/>
      <c r="Q36" s="388"/>
      <c r="R36" s="388"/>
      <c r="S36" s="389"/>
    </row>
    <row r="37" spans="1:19" ht="27.75" customHeight="1" x14ac:dyDescent="0.3">
      <c r="A37" s="170"/>
      <c r="B37" s="183"/>
      <c r="C37" s="171"/>
      <c r="D37" s="184"/>
      <c r="E37" s="95">
        <v>412</v>
      </c>
      <c r="F37" s="95" t="s">
        <v>116</v>
      </c>
      <c r="G37" s="114">
        <v>0</v>
      </c>
      <c r="H37" s="255">
        <f t="shared" si="6"/>
        <v>0</v>
      </c>
      <c r="I37" s="271"/>
      <c r="J37" s="272"/>
      <c r="K37" s="234">
        <f>H37-G37</f>
        <v>0</v>
      </c>
      <c r="L37" s="362" t="s">
        <v>144</v>
      </c>
      <c r="M37" s="388"/>
      <c r="N37" s="388"/>
      <c r="O37" s="388"/>
      <c r="P37" s="388"/>
      <c r="Q37" s="388"/>
      <c r="R37" s="388"/>
      <c r="S37" s="389"/>
    </row>
    <row r="38" spans="1:19" ht="27.75" customHeight="1" x14ac:dyDescent="0.3">
      <c r="A38" s="170"/>
      <c r="B38" s="183"/>
      <c r="C38" s="171"/>
      <c r="D38" s="184"/>
      <c r="E38" s="95">
        <v>412</v>
      </c>
      <c r="F38" s="95" t="s">
        <v>116</v>
      </c>
      <c r="G38" s="114">
        <v>0</v>
      </c>
      <c r="H38" s="255">
        <f t="shared" si="6"/>
        <v>0</v>
      </c>
      <c r="I38" s="271"/>
      <c r="J38" s="272"/>
      <c r="K38" s="234">
        <f t="shared" si="5"/>
        <v>0</v>
      </c>
      <c r="L38" s="362" t="s">
        <v>115</v>
      </c>
      <c r="M38" s="388"/>
      <c r="N38" s="388"/>
      <c r="O38" s="388"/>
      <c r="P38" s="388"/>
      <c r="Q38" s="388"/>
      <c r="R38" s="388"/>
      <c r="S38" s="389"/>
    </row>
    <row r="39" spans="1:19" ht="27.75" customHeight="1" thickBot="1" x14ac:dyDescent="0.35">
      <c r="A39" s="178">
        <v>7</v>
      </c>
      <c r="B39" s="414" t="s">
        <v>15</v>
      </c>
      <c r="C39" s="415"/>
      <c r="D39" s="178"/>
      <c r="E39" s="178"/>
      <c r="F39" s="178"/>
      <c r="G39" s="107"/>
      <c r="H39" s="241">
        <f t="shared" ref="H39:J40" si="7">H40</f>
        <v>0</v>
      </c>
      <c r="I39" s="242">
        <f t="shared" si="7"/>
        <v>0</v>
      </c>
      <c r="J39" s="243">
        <f t="shared" si="7"/>
        <v>0</v>
      </c>
      <c r="K39" s="236">
        <f t="shared" ref="K39:K45" si="8">H39-G39</f>
        <v>0</v>
      </c>
      <c r="L39" s="408"/>
      <c r="M39" s="409"/>
      <c r="N39" s="409"/>
      <c r="O39" s="409"/>
      <c r="P39" s="409"/>
      <c r="Q39" s="409"/>
      <c r="R39" s="409"/>
      <c r="S39" s="410"/>
    </row>
    <row r="40" spans="1:19" ht="27.75" customHeight="1" thickTop="1" x14ac:dyDescent="0.3">
      <c r="A40" s="169"/>
      <c r="B40" s="169"/>
      <c r="C40" s="169">
        <v>71</v>
      </c>
      <c r="D40" s="169" t="s">
        <v>15</v>
      </c>
      <c r="E40" s="169"/>
      <c r="F40" s="169"/>
      <c r="G40" s="102"/>
      <c r="H40" s="239">
        <f>H41</f>
        <v>0</v>
      </c>
      <c r="I40" s="266">
        <f t="shared" si="7"/>
        <v>0</v>
      </c>
      <c r="J40" s="267">
        <f t="shared" si="7"/>
        <v>0</v>
      </c>
      <c r="K40" s="231">
        <f t="shared" si="8"/>
        <v>0</v>
      </c>
      <c r="L40" s="411"/>
      <c r="M40" s="412"/>
      <c r="N40" s="412"/>
      <c r="O40" s="412"/>
      <c r="P40" s="412"/>
      <c r="Q40" s="412"/>
      <c r="R40" s="412"/>
      <c r="S40" s="413"/>
    </row>
    <row r="41" spans="1:19" ht="27.75" customHeight="1" x14ac:dyDescent="0.3">
      <c r="A41" s="185"/>
      <c r="B41" s="185"/>
      <c r="C41" s="95"/>
      <c r="D41" s="95"/>
      <c r="E41" s="95">
        <v>711</v>
      </c>
      <c r="F41" s="95" t="s">
        <v>15</v>
      </c>
      <c r="G41" s="114"/>
      <c r="H41" s="255">
        <f>I41+J41</f>
        <v>0</v>
      </c>
      <c r="I41" s="271">
        <v>0</v>
      </c>
      <c r="J41" s="272"/>
      <c r="K41" s="234">
        <f t="shared" si="8"/>
        <v>0</v>
      </c>
      <c r="L41" s="362"/>
      <c r="M41" s="388"/>
      <c r="N41" s="388"/>
      <c r="O41" s="388"/>
      <c r="P41" s="388"/>
      <c r="Q41" s="388"/>
      <c r="R41" s="388"/>
      <c r="S41" s="389"/>
    </row>
    <row r="42" spans="1:19" s="8" customFormat="1" ht="27.75" customHeight="1" thickBot="1" x14ac:dyDescent="0.35">
      <c r="A42" s="178">
        <v>8</v>
      </c>
      <c r="B42" s="414" t="s">
        <v>35</v>
      </c>
      <c r="C42" s="415"/>
      <c r="D42" s="178"/>
      <c r="E42" s="178"/>
      <c r="F42" s="178"/>
      <c r="G42" s="107">
        <f>G43</f>
        <v>0</v>
      </c>
      <c r="H42" s="241">
        <f>H43</f>
        <v>0</v>
      </c>
      <c r="I42" s="242">
        <f>I43</f>
        <v>0</v>
      </c>
      <c r="J42" s="243">
        <f>J43</f>
        <v>0</v>
      </c>
      <c r="K42" s="236">
        <f t="shared" si="8"/>
        <v>0</v>
      </c>
      <c r="L42" s="408"/>
      <c r="M42" s="409"/>
      <c r="N42" s="409"/>
      <c r="O42" s="409"/>
      <c r="P42" s="409"/>
      <c r="Q42" s="409"/>
      <c r="R42" s="409"/>
      <c r="S42" s="410"/>
    </row>
    <row r="43" spans="1:19" ht="27.75" customHeight="1" thickTop="1" x14ac:dyDescent="0.3">
      <c r="A43" s="169"/>
      <c r="B43" s="169"/>
      <c r="C43" s="169">
        <v>81</v>
      </c>
      <c r="D43" s="169" t="s">
        <v>36</v>
      </c>
      <c r="E43" s="169"/>
      <c r="F43" s="169"/>
      <c r="G43" s="102">
        <f>SUM(G44:G45)</f>
        <v>0</v>
      </c>
      <c r="H43" s="239">
        <f>SUM(H44:H45)</f>
        <v>0</v>
      </c>
      <c r="I43" s="266">
        <f>SUM(I44:I45)</f>
        <v>0</v>
      </c>
      <c r="J43" s="267">
        <f>SUM(J44:J45)</f>
        <v>0</v>
      </c>
      <c r="K43" s="231">
        <f t="shared" si="8"/>
        <v>0</v>
      </c>
      <c r="L43" s="411"/>
      <c r="M43" s="412"/>
      <c r="N43" s="412"/>
      <c r="O43" s="412"/>
      <c r="P43" s="412"/>
      <c r="Q43" s="412"/>
      <c r="R43" s="412"/>
      <c r="S43" s="413"/>
    </row>
    <row r="44" spans="1:19" ht="27.75" customHeight="1" x14ac:dyDescent="0.3">
      <c r="A44" s="170"/>
      <c r="B44" s="170"/>
      <c r="C44" s="170"/>
      <c r="D44" s="170"/>
      <c r="E44" s="96">
        <v>811</v>
      </c>
      <c r="F44" s="96" t="s">
        <v>35</v>
      </c>
      <c r="G44" s="103">
        <v>0</v>
      </c>
      <c r="H44" s="252">
        <f>I44+J44</f>
        <v>0</v>
      </c>
      <c r="I44" s="265"/>
      <c r="J44" s="268">
        <v>0</v>
      </c>
      <c r="K44" s="232">
        <f t="shared" si="8"/>
        <v>0</v>
      </c>
      <c r="L44" s="362"/>
      <c r="M44" s="388"/>
      <c r="N44" s="388"/>
      <c r="O44" s="388"/>
      <c r="P44" s="388"/>
      <c r="Q44" s="388"/>
      <c r="R44" s="388"/>
      <c r="S44" s="389"/>
    </row>
    <row r="45" spans="1:19" ht="27.75" customHeight="1" thickBot="1" x14ac:dyDescent="0.35">
      <c r="A45" s="172"/>
      <c r="B45" s="172"/>
      <c r="C45" s="96"/>
      <c r="D45" s="96"/>
      <c r="E45" s="176">
        <v>812</v>
      </c>
      <c r="F45" s="176" t="s">
        <v>37</v>
      </c>
      <c r="G45" s="105">
        <v>0</v>
      </c>
      <c r="H45" s="257">
        <f>I45+J45</f>
        <v>0</v>
      </c>
      <c r="I45" s="277"/>
      <c r="J45" s="278"/>
      <c r="K45" s="232">
        <f t="shared" si="8"/>
        <v>0</v>
      </c>
      <c r="L45" s="362"/>
      <c r="M45" s="388"/>
      <c r="N45" s="388"/>
      <c r="O45" s="388"/>
      <c r="P45" s="388"/>
      <c r="Q45" s="388"/>
      <c r="R45" s="388"/>
      <c r="S45" s="389"/>
    </row>
    <row r="46" spans="1:19" ht="30" customHeight="1" x14ac:dyDescent="0.3">
      <c r="L46" s="11"/>
      <c r="M46" s="37"/>
      <c r="N46" s="38"/>
      <c r="O46" s="39"/>
      <c r="P46" s="38"/>
      <c r="Q46" s="38"/>
      <c r="R46" s="38"/>
      <c r="S46" s="38"/>
    </row>
    <row r="47" spans="1:19" ht="30" customHeight="1" x14ac:dyDescent="0.3">
      <c r="L47" s="11"/>
      <c r="M47" s="37"/>
      <c r="N47" s="38"/>
      <c r="O47" s="39"/>
      <c r="P47" s="38"/>
      <c r="Q47" s="38"/>
      <c r="R47" s="38"/>
      <c r="S47" s="38"/>
    </row>
    <row r="48" spans="1:19" ht="30" customHeight="1" x14ac:dyDescent="0.3">
      <c r="L48" s="11"/>
      <c r="M48" s="37"/>
      <c r="N48" s="38"/>
      <c r="O48" s="39"/>
      <c r="P48" s="38"/>
      <c r="Q48" s="38"/>
      <c r="R48" s="38"/>
      <c r="S48" s="38"/>
    </row>
    <row r="49" spans="12:19" ht="30" customHeight="1" x14ac:dyDescent="0.3">
      <c r="L49" s="11"/>
      <c r="M49" s="37"/>
      <c r="N49" s="38"/>
      <c r="O49" s="39"/>
      <c r="P49" s="38"/>
      <c r="Q49" s="38"/>
      <c r="R49" s="38"/>
      <c r="S49" s="38"/>
    </row>
    <row r="50" spans="12:19" ht="30" customHeight="1" x14ac:dyDescent="0.3">
      <c r="L50" s="11"/>
      <c r="M50" s="37"/>
      <c r="N50" s="38"/>
      <c r="O50" s="39"/>
      <c r="P50" s="38"/>
      <c r="Q50" s="38"/>
      <c r="R50" s="38"/>
      <c r="S50" s="38"/>
    </row>
    <row r="51" spans="12:19" ht="30" customHeight="1" x14ac:dyDescent="0.3">
      <c r="L51" s="11"/>
      <c r="M51" s="37"/>
      <c r="N51" s="38"/>
      <c r="O51" s="39"/>
      <c r="P51" s="38"/>
      <c r="Q51" s="38"/>
      <c r="R51" s="38"/>
      <c r="S51" s="38"/>
    </row>
    <row r="52" spans="12:19" x14ac:dyDescent="0.3">
      <c r="L52" s="11"/>
      <c r="M52" s="37"/>
      <c r="N52" s="38"/>
      <c r="O52" s="39"/>
      <c r="P52" s="38"/>
      <c r="Q52" s="38"/>
      <c r="R52" s="38"/>
      <c r="S52" s="38"/>
    </row>
    <row r="53" spans="12:19" x14ac:dyDescent="0.3">
      <c r="L53" s="11"/>
      <c r="M53" s="37"/>
      <c r="N53" s="38"/>
      <c r="O53" s="39"/>
      <c r="P53" s="38"/>
      <c r="Q53" s="38"/>
      <c r="R53" s="38"/>
      <c r="S53" s="38"/>
    </row>
    <row r="54" spans="12:19" x14ac:dyDescent="0.3">
      <c r="L54" s="11"/>
      <c r="M54" s="37"/>
      <c r="N54" s="38"/>
      <c r="O54" s="39"/>
      <c r="P54" s="38"/>
      <c r="Q54" s="38"/>
      <c r="R54" s="38"/>
      <c r="S54" s="38"/>
    </row>
    <row r="55" spans="12:19" x14ac:dyDescent="0.3">
      <c r="L55" s="11"/>
      <c r="M55" s="37"/>
      <c r="N55" s="38"/>
      <c r="O55" s="39"/>
      <c r="P55" s="38"/>
      <c r="Q55" s="38"/>
      <c r="R55" s="38"/>
      <c r="S55" s="38"/>
    </row>
    <row r="56" spans="12:19" x14ac:dyDescent="0.3">
      <c r="L56" s="11"/>
      <c r="M56" s="37"/>
      <c r="N56" s="38"/>
      <c r="O56" s="39"/>
      <c r="P56" s="38"/>
      <c r="Q56" s="38"/>
      <c r="R56" s="38"/>
      <c r="S56" s="38"/>
    </row>
    <row r="57" spans="12:19" x14ac:dyDescent="0.3">
      <c r="L57" s="11"/>
      <c r="M57" s="37"/>
      <c r="N57" s="38"/>
      <c r="O57" s="39"/>
      <c r="P57" s="38"/>
      <c r="Q57" s="38"/>
      <c r="R57" s="38"/>
      <c r="S57" s="38"/>
    </row>
    <row r="58" spans="12:19" x14ac:dyDescent="0.3">
      <c r="L58" s="11"/>
      <c r="M58" s="37"/>
      <c r="N58" s="38"/>
      <c r="O58" s="39"/>
      <c r="P58" s="38"/>
      <c r="Q58" s="38"/>
      <c r="R58" s="38"/>
      <c r="S58" s="38"/>
    </row>
    <row r="59" spans="12:19" x14ac:dyDescent="0.3">
      <c r="L59" s="11"/>
      <c r="M59" s="37"/>
      <c r="N59" s="38"/>
      <c r="O59" s="39"/>
      <c r="P59" s="38"/>
      <c r="Q59" s="38"/>
      <c r="R59" s="38"/>
      <c r="S59" s="38"/>
    </row>
    <row r="60" spans="12:19" x14ac:dyDescent="0.3">
      <c r="L60" s="11"/>
      <c r="M60" s="37"/>
      <c r="N60" s="38"/>
      <c r="O60" s="39"/>
      <c r="P60" s="38"/>
      <c r="Q60" s="38"/>
      <c r="R60" s="38"/>
      <c r="S60" s="38"/>
    </row>
    <row r="61" spans="12:19" x14ac:dyDescent="0.3">
      <c r="L61" s="11"/>
      <c r="M61" s="37"/>
      <c r="N61" s="38"/>
      <c r="O61" s="39"/>
      <c r="P61" s="38"/>
      <c r="Q61" s="38"/>
      <c r="R61" s="38"/>
      <c r="S61" s="38"/>
    </row>
    <row r="62" spans="12:19" x14ac:dyDescent="0.3">
      <c r="L62" s="11"/>
      <c r="M62" s="37"/>
      <c r="N62" s="38"/>
      <c r="O62" s="39"/>
      <c r="P62" s="38"/>
      <c r="Q62" s="38"/>
      <c r="R62" s="38"/>
      <c r="S62" s="38"/>
    </row>
    <row r="63" spans="12:19" x14ac:dyDescent="0.3">
      <c r="L63" s="11"/>
      <c r="M63" s="37"/>
      <c r="N63" s="38"/>
      <c r="O63" s="39"/>
      <c r="P63" s="38"/>
      <c r="Q63" s="38"/>
      <c r="R63" s="38"/>
      <c r="S63" s="38"/>
    </row>
    <row r="64" spans="12:19" x14ac:dyDescent="0.3">
      <c r="L64" s="11"/>
      <c r="M64" s="37"/>
      <c r="N64" s="38"/>
      <c r="O64" s="39"/>
      <c r="P64" s="38"/>
      <c r="Q64" s="38"/>
      <c r="R64" s="38"/>
      <c r="S64" s="38"/>
    </row>
    <row r="65" spans="12:19" x14ac:dyDescent="0.3">
      <c r="L65" s="11"/>
      <c r="M65" s="37"/>
      <c r="N65" s="38"/>
      <c r="O65" s="39"/>
      <c r="P65" s="38"/>
      <c r="Q65" s="38"/>
      <c r="R65" s="38"/>
      <c r="S65" s="38"/>
    </row>
    <row r="66" spans="12:19" x14ac:dyDescent="0.3">
      <c r="L66" s="11"/>
      <c r="M66" s="37"/>
      <c r="N66" s="38"/>
      <c r="O66" s="39"/>
      <c r="P66" s="38"/>
      <c r="Q66" s="38"/>
      <c r="R66" s="38"/>
      <c r="S66" s="38"/>
    </row>
    <row r="67" spans="12:19" x14ac:dyDescent="0.3">
      <c r="L67" s="11"/>
      <c r="M67" s="37"/>
      <c r="N67" s="38"/>
      <c r="O67" s="39"/>
      <c r="P67" s="38"/>
      <c r="Q67" s="38"/>
      <c r="R67" s="38"/>
      <c r="S67" s="38"/>
    </row>
    <row r="68" spans="12:19" x14ac:dyDescent="0.3">
      <c r="L68" s="11"/>
      <c r="M68" s="37"/>
      <c r="N68" s="38"/>
      <c r="O68" s="39"/>
      <c r="P68" s="38"/>
      <c r="Q68" s="38"/>
      <c r="R68" s="38"/>
      <c r="S68" s="38"/>
    </row>
    <row r="69" spans="12:19" x14ac:dyDescent="0.3">
      <c r="L69" s="11"/>
      <c r="M69" s="37"/>
      <c r="N69" s="38"/>
      <c r="O69" s="39"/>
      <c r="P69" s="38"/>
      <c r="Q69" s="38"/>
      <c r="R69" s="38"/>
      <c r="S69" s="38"/>
    </row>
    <row r="70" spans="12:19" x14ac:dyDescent="0.3">
      <c r="L70" s="11"/>
      <c r="M70" s="37"/>
      <c r="N70" s="38"/>
      <c r="O70" s="39"/>
      <c r="P70" s="38"/>
      <c r="Q70" s="38"/>
      <c r="R70" s="38"/>
      <c r="S70" s="38"/>
    </row>
    <row r="71" spans="12:19" x14ac:dyDescent="0.3">
      <c r="L71" s="11"/>
      <c r="M71" s="37"/>
      <c r="N71" s="38"/>
      <c r="O71" s="39"/>
      <c r="P71" s="38"/>
      <c r="Q71" s="38"/>
      <c r="R71" s="38"/>
      <c r="S71" s="38"/>
    </row>
    <row r="72" spans="12:19" x14ac:dyDescent="0.3">
      <c r="L72" s="11"/>
      <c r="M72" s="37"/>
      <c r="N72" s="38"/>
      <c r="O72" s="39"/>
      <c r="P72" s="38"/>
      <c r="Q72" s="38"/>
      <c r="R72" s="38"/>
      <c r="S72" s="38"/>
    </row>
    <row r="73" spans="12:19" x14ac:dyDescent="0.3">
      <c r="L73" s="11"/>
      <c r="M73" s="37"/>
      <c r="N73" s="38"/>
      <c r="O73" s="39"/>
      <c r="P73" s="38"/>
      <c r="Q73" s="38"/>
      <c r="R73" s="38"/>
      <c r="S73" s="38"/>
    </row>
    <row r="74" spans="12:19" x14ac:dyDescent="0.3">
      <c r="L74" s="11"/>
      <c r="M74" s="37"/>
      <c r="N74" s="38"/>
      <c r="O74" s="39"/>
      <c r="P74" s="38"/>
      <c r="Q74" s="38"/>
      <c r="R74" s="38"/>
      <c r="S74" s="38"/>
    </row>
    <row r="75" spans="12:19" x14ac:dyDescent="0.3">
      <c r="L75" s="11"/>
      <c r="M75" s="37"/>
      <c r="N75" s="38"/>
      <c r="O75" s="39"/>
      <c r="P75" s="38"/>
      <c r="Q75" s="38"/>
      <c r="R75" s="38"/>
      <c r="S75" s="38"/>
    </row>
    <row r="76" spans="12:19" x14ac:dyDescent="0.3">
      <c r="L76" s="11"/>
      <c r="M76" s="37"/>
      <c r="N76" s="38"/>
      <c r="O76" s="39"/>
      <c r="P76" s="38"/>
      <c r="Q76" s="38"/>
      <c r="R76" s="38"/>
      <c r="S76" s="38"/>
    </row>
    <row r="77" spans="12:19" x14ac:dyDescent="0.3">
      <c r="L77" s="11"/>
      <c r="M77" s="37"/>
      <c r="N77" s="38"/>
      <c r="O77" s="39"/>
      <c r="P77" s="38"/>
      <c r="Q77" s="38"/>
      <c r="R77" s="38"/>
      <c r="S77" s="38"/>
    </row>
    <row r="78" spans="12:19" x14ac:dyDescent="0.3">
      <c r="L78" s="11"/>
      <c r="M78" s="37"/>
      <c r="N78" s="38"/>
      <c r="O78" s="39"/>
      <c r="P78" s="38"/>
      <c r="Q78" s="38"/>
      <c r="R78" s="38"/>
      <c r="S78" s="38"/>
    </row>
    <row r="79" spans="12:19" x14ac:dyDescent="0.3">
      <c r="L79" s="11"/>
      <c r="M79" s="37"/>
      <c r="N79" s="38"/>
      <c r="O79" s="39"/>
      <c r="P79" s="38"/>
      <c r="Q79" s="38"/>
      <c r="R79" s="38"/>
      <c r="S79" s="38"/>
    </row>
    <row r="80" spans="12:19" x14ac:dyDescent="0.3">
      <c r="L80" s="11"/>
      <c r="M80" s="37"/>
      <c r="N80" s="38"/>
      <c r="O80" s="39"/>
      <c r="P80" s="38"/>
      <c r="Q80" s="38"/>
      <c r="R80" s="38"/>
      <c r="S80" s="38"/>
    </row>
    <row r="81" spans="12:19" x14ac:dyDescent="0.3">
      <c r="L81" s="11"/>
      <c r="M81" s="37"/>
      <c r="N81" s="38"/>
      <c r="O81" s="39"/>
      <c r="P81" s="38"/>
      <c r="Q81" s="38"/>
      <c r="R81" s="38"/>
      <c r="S81" s="38"/>
    </row>
    <row r="82" spans="12:19" x14ac:dyDescent="0.3">
      <c r="L82" s="11"/>
      <c r="M82" s="37"/>
      <c r="N82" s="38"/>
      <c r="O82" s="39"/>
      <c r="P82" s="38"/>
      <c r="Q82" s="38"/>
      <c r="R82" s="38"/>
      <c r="S82" s="38"/>
    </row>
    <row r="83" spans="12:19" x14ac:dyDescent="0.3">
      <c r="L83" s="11"/>
      <c r="M83" s="37"/>
      <c r="N83" s="38"/>
      <c r="O83" s="39"/>
      <c r="P83" s="38"/>
      <c r="Q83" s="38"/>
      <c r="R83" s="38"/>
      <c r="S83" s="38"/>
    </row>
    <row r="84" spans="12:19" x14ac:dyDescent="0.3">
      <c r="L84" s="11"/>
      <c r="M84" s="37"/>
      <c r="N84" s="38"/>
      <c r="O84" s="39"/>
      <c r="P84" s="38"/>
      <c r="Q84" s="38"/>
      <c r="R84" s="38"/>
      <c r="S84" s="38"/>
    </row>
    <row r="85" spans="12:19" x14ac:dyDescent="0.3">
      <c r="L85" s="11"/>
      <c r="M85" s="37"/>
      <c r="N85" s="38"/>
      <c r="O85" s="39"/>
      <c r="P85" s="38"/>
      <c r="Q85" s="38"/>
      <c r="R85" s="38"/>
      <c r="S85" s="38"/>
    </row>
    <row r="86" spans="12:19" x14ac:dyDescent="0.3">
      <c r="L86" s="11"/>
      <c r="M86" s="37"/>
      <c r="N86" s="38"/>
      <c r="O86" s="39"/>
      <c r="P86" s="38"/>
      <c r="Q86" s="38"/>
      <c r="R86" s="38"/>
      <c r="S86" s="38"/>
    </row>
    <row r="87" spans="12:19" x14ac:dyDescent="0.3">
      <c r="L87" s="11"/>
      <c r="M87" s="37"/>
      <c r="N87" s="38"/>
      <c r="O87" s="39"/>
      <c r="P87" s="38"/>
      <c r="Q87" s="38"/>
      <c r="R87" s="38"/>
      <c r="S87" s="38"/>
    </row>
    <row r="88" spans="12:19" x14ac:dyDescent="0.3">
      <c r="L88" s="11"/>
      <c r="M88" s="37"/>
      <c r="N88" s="38"/>
      <c r="O88" s="39"/>
      <c r="P88" s="38"/>
      <c r="Q88" s="38"/>
      <c r="R88" s="38"/>
      <c r="S88" s="38"/>
    </row>
    <row r="89" spans="12:19" x14ac:dyDescent="0.3">
      <c r="L89" s="11"/>
      <c r="M89" s="37"/>
      <c r="N89" s="38"/>
      <c r="O89" s="39"/>
      <c r="P89" s="38"/>
      <c r="Q89" s="38"/>
      <c r="R89" s="38"/>
      <c r="S89" s="38"/>
    </row>
    <row r="90" spans="12:19" x14ac:dyDescent="0.3">
      <c r="L90" s="11"/>
      <c r="M90" s="37"/>
      <c r="N90" s="38"/>
      <c r="O90" s="39"/>
      <c r="P90" s="38"/>
      <c r="Q90" s="38"/>
      <c r="R90" s="38"/>
      <c r="S90" s="38"/>
    </row>
    <row r="91" spans="12:19" x14ac:dyDescent="0.3">
      <c r="L91" s="11"/>
      <c r="M91" s="37"/>
      <c r="N91" s="38"/>
      <c r="O91" s="39"/>
      <c r="P91" s="38"/>
      <c r="Q91" s="38"/>
      <c r="R91" s="38"/>
      <c r="S91" s="38"/>
    </row>
    <row r="92" spans="12:19" x14ac:dyDescent="0.3">
      <c r="L92" s="11"/>
      <c r="M92" s="37"/>
      <c r="N92" s="38"/>
      <c r="O92" s="39"/>
      <c r="P92" s="38"/>
      <c r="Q92" s="38"/>
      <c r="R92" s="38"/>
      <c r="S92" s="38"/>
    </row>
    <row r="93" spans="12:19" x14ac:dyDescent="0.3">
      <c r="L93" s="11"/>
      <c r="M93" s="37"/>
      <c r="N93" s="38"/>
      <c r="O93" s="39"/>
      <c r="P93" s="38"/>
      <c r="Q93" s="38"/>
      <c r="R93" s="38"/>
      <c r="S93" s="38"/>
    </row>
    <row r="94" spans="12:19" x14ac:dyDescent="0.3">
      <c r="L94" s="11"/>
      <c r="M94" s="37"/>
      <c r="N94" s="38"/>
      <c r="O94" s="39"/>
      <c r="P94" s="38"/>
      <c r="Q94" s="38"/>
      <c r="R94" s="38"/>
      <c r="S94" s="38"/>
    </row>
    <row r="95" spans="12:19" x14ac:dyDescent="0.3">
      <c r="L95" s="11"/>
      <c r="M95" s="37"/>
      <c r="N95" s="38"/>
      <c r="O95" s="39"/>
      <c r="P95" s="38"/>
      <c r="Q95" s="38"/>
      <c r="R95" s="38"/>
      <c r="S95" s="38"/>
    </row>
    <row r="96" spans="12:19" x14ac:dyDescent="0.3">
      <c r="L96" s="11"/>
      <c r="M96" s="37"/>
      <c r="N96" s="38"/>
      <c r="O96" s="39"/>
      <c r="P96" s="38"/>
      <c r="Q96" s="38"/>
      <c r="R96" s="38"/>
      <c r="S96" s="38"/>
    </row>
    <row r="97" spans="12:19" x14ac:dyDescent="0.3">
      <c r="L97" s="11"/>
      <c r="M97" s="37"/>
      <c r="N97" s="38"/>
      <c r="O97" s="39"/>
      <c r="P97" s="38"/>
      <c r="Q97" s="38"/>
      <c r="R97" s="38"/>
      <c r="S97" s="38"/>
    </row>
    <row r="98" spans="12:19" x14ac:dyDescent="0.3">
      <c r="L98" s="11"/>
      <c r="M98" s="37"/>
      <c r="N98" s="38"/>
      <c r="O98" s="39"/>
      <c r="P98" s="38"/>
      <c r="Q98" s="38"/>
      <c r="R98" s="38"/>
      <c r="S98" s="38"/>
    </row>
    <row r="99" spans="12:19" x14ac:dyDescent="0.3">
      <c r="L99" s="11"/>
      <c r="M99" s="37"/>
      <c r="N99" s="38"/>
      <c r="O99" s="39"/>
      <c r="P99" s="38"/>
      <c r="Q99" s="38"/>
      <c r="R99" s="38"/>
      <c r="S99" s="38"/>
    </row>
    <row r="100" spans="12:19" x14ac:dyDescent="0.3">
      <c r="L100" s="11"/>
      <c r="M100" s="37"/>
      <c r="N100" s="38"/>
      <c r="O100" s="39"/>
      <c r="P100" s="38"/>
      <c r="Q100" s="38"/>
      <c r="R100" s="38"/>
      <c r="S100" s="38"/>
    </row>
    <row r="101" spans="12:19" x14ac:dyDescent="0.3">
      <c r="L101" s="11"/>
      <c r="M101" s="37"/>
      <c r="N101" s="38"/>
      <c r="O101" s="39"/>
      <c r="P101" s="38"/>
      <c r="Q101" s="38"/>
      <c r="R101" s="38"/>
      <c r="S101" s="38"/>
    </row>
    <row r="102" spans="12:19" x14ac:dyDescent="0.3">
      <c r="L102" s="11"/>
      <c r="M102" s="37"/>
      <c r="N102" s="38"/>
      <c r="O102" s="39"/>
      <c r="P102" s="38"/>
      <c r="Q102" s="38"/>
      <c r="R102" s="38"/>
      <c r="S102" s="38"/>
    </row>
    <row r="103" spans="12:19" x14ac:dyDescent="0.3">
      <c r="L103" s="11"/>
      <c r="M103" s="37"/>
      <c r="N103" s="38"/>
      <c r="O103" s="39"/>
      <c r="P103" s="38"/>
      <c r="Q103" s="38"/>
      <c r="R103" s="38"/>
      <c r="S103" s="38"/>
    </row>
    <row r="104" spans="12:19" x14ac:dyDescent="0.3">
      <c r="L104" s="11"/>
      <c r="M104" s="37"/>
      <c r="N104" s="38"/>
      <c r="O104" s="39"/>
      <c r="P104" s="38"/>
      <c r="Q104" s="38"/>
      <c r="R104" s="38"/>
      <c r="S104" s="38"/>
    </row>
    <row r="105" spans="12:19" x14ac:dyDescent="0.3">
      <c r="L105" s="11"/>
      <c r="M105" s="37"/>
      <c r="N105" s="38"/>
      <c r="O105" s="39"/>
      <c r="P105" s="38"/>
      <c r="Q105" s="38"/>
      <c r="R105" s="38"/>
      <c r="S105" s="38"/>
    </row>
    <row r="106" spans="12:19" x14ac:dyDescent="0.3">
      <c r="L106" s="11"/>
      <c r="M106" s="37"/>
      <c r="N106" s="38"/>
      <c r="O106" s="39"/>
      <c r="P106" s="38"/>
      <c r="Q106" s="38"/>
      <c r="R106" s="38"/>
      <c r="S106" s="38"/>
    </row>
    <row r="107" spans="12:19" x14ac:dyDescent="0.3">
      <c r="L107" s="11"/>
      <c r="M107" s="37"/>
      <c r="N107" s="38"/>
      <c r="O107" s="39"/>
      <c r="P107" s="38"/>
      <c r="Q107" s="38"/>
      <c r="R107" s="38"/>
      <c r="S107" s="38"/>
    </row>
    <row r="108" spans="12:19" x14ac:dyDescent="0.3">
      <c r="L108" s="11"/>
      <c r="M108" s="37"/>
      <c r="N108" s="38"/>
      <c r="O108" s="39"/>
      <c r="P108" s="38"/>
      <c r="Q108" s="38"/>
      <c r="R108" s="38"/>
      <c r="S108" s="38"/>
    </row>
    <row r="109" spans="12:19" x14ac:dyDescent="0.3">
      <c r="L109" s="11"/>
      <c r="M109" s="37"/>
      <c r="N109" s="38"/>
      <c r="O109" s="39"/>
      <c r="P109" s="38"/>
      <c r="Q109" s="38"/>
      <c r="R109" s="38"/>
      <c r="S109" s="38"/>
    </row>
    <row r="110" spans="12:19" x14ac:dyDescent="0.3">
      <c r="L110" s="11"/>
      <c r="M110" s="37"/>
      <c r="N110" s="38"/>
      <c r="O110" s="39"/>
      <c r="P110" s="38"/>
      <c r="Q110" s="38"/>
      <c r="R110" s="38"/>
      <c r="S110" s="38"/>
    </row>
    <row r="111" spans="12:19" x14ac:dyDescent="0.3">
      <c r="L111" s="11"/>
      <c r="M111" s="37"/>
      <c r="N111" s="38"/>
      <c r="O111" s="39"/>
      <c r="P111" s="38"/>
      <c r="Q111" s="38"/>
      <c r="R111" s="38"/>
      <c r="S111" s="38"/>
    </row>
    <row r="112" spans="12:19" x14ac:dyDescent="0.3">
      <c r="L112" s="11"/>
      <c r="M112" s="37"/>
      <c r="N112" s="38"/>
      <c r="O112" s="39"/>
      <c r="P112" s="38"/>
      <c r="Q112" s="38"/>
      <c r="R112" s="38"/>
      <c r="S112" s="38"/>
    </row>
    <row r="113" spans="12:19" x14ac:dyDescent="0.3">
      <c r="L113" s="11"/>
      <c r="M113" s="37"/>
      <c r="N113" s="38"/>
      <c r="O113" s="39"/>
      <c r="P113" s="38"/>
      <c r="Q113" s="38"/>
      <c r="R113" s="38"/>
      <c r="S113" s="38"/>
    </row>
    <row r="114" spans="12:19" x14ac:dyDescent="0.3">
      <c r="L114" s="11"/>
      <c r="M114" s="37"/>
      <c r="N114" s="38"/>
      <c r="O114" s="39"/>
      <c r="P114" s="38"/>
      <c r="Q114" s="38"/>
      <c r="R114" s="38"/>
      <c r="S114" s="38"/>
    </row>
    <row r="115" spans="12:19" x14ac:dyDescent="0.3">
      <c r="L115" s="11"/>
      <c r="M115" s="37"/>
      <c r="N115" s="38"/>
      <c r="O115" s="39"/>
      <c r="P115" s="38"/>
      <c r="Q115" s="38"/>
      <c r="R115" s="38"/>
      <c r="S115" s="38"/>
    </row>
    <row r="116" spans="12:19" x14ac:dyDescent="0.3">
      <c r="L116" s="11"/>
      <c r="M116" s="37"/>
      <c r="N116" s="38"/>
      <c r="O116" s="39"/>
      <c r="P116" s="38"/>
      <c r="Q116" s="38"/>
      <c r="R116" s="38"/>
      <c r="S116" s="38"/>
    </row>
    <row r="117" spans="12:19" x14ac:dyDescent="0.3">
      <c r="L117" s="11"/>
      <c r="M117" s="37"/>
      <c r="N117" s="38"/>
      <c r="O117" s="39"/>
      <c r="P117" s="38"/>
      <c r="Q117" s="38"/>
      <c r="R117" s="38"/>
      <c r="S117" s="38"/>
    </row>
    <row r="118" spans="12:19" x14ac:dyDescent="0.3">
      <c r="L118" s="11"/>
      <c r="M118" s="37"/>
      <c r="N118" s="38"/>
      <c r="O118" s="39"/>
      <c r="P118" s="38"/>
      <c r="Q118" s="38"/>
      <c r="R118" s="38"/>
      <c r="S118" s="38"/>
    </row>
    <row r="119" spans="12:19" x14ac:dyDescent="0.3">
      <c r="L119" s="11"/>
      <c r="M119" s="37"/>
      <c r="N119" s="38"/>
      <c r="O119" s="39"/>
      <c r="P119" s="38"/>
      <c r="Q119" s="38"/>
      <c r="R119" s="38"/>
      <c r="S119" s="38"/>
    </row>
    <row r="120" spans="12:19" x14ac:dyDescent="0.3">
      <c r="L120" s="11"/>
      <c r="M120" s="37"/>
      <c r="N120" s="38"/>
      <c r="O120" s="39"/>
      <c r="P120" s="38"/>
      <c r="Q120" s="38"/>
      <c r="R120" s="38"/>
      <c r="S120" s="38"/>
    </row>
    <row r="121" spans="12:19" x14ac:dyDescent="0.3">
      <c r="L121" s="11"/>
      <c r="M121" s="37"/>
      <c r="N121" s="38"/>
      <c r="O121" s="39"/>
      <c r="P121" s="38"/>
      <c r="Q121" s="38"/>
      <c r="R121" s="38"/>
      <c r="S121" s="38"/>
    </row>
    <row r="122" spans="12:19" x14ac:dyDescent="0.3">
      <c r="L122" s="11"/>
      <c r="M122" s="37"/>
      <c r="N122" s="38"/>
      <c r="O122" s="39"/>
      <c r="P122" s="38"/>
      <c r="Q122" s="38"/>
      <c r="R122" s="38"/>
      <c r="S122" s="38"/>
    </row>
    <row r="123" spans="12:19" x14ac:dyDescent="0.3">
      <c r="L123" s="11"/>
      <c r="M123" s="37"/>
      <c r="N123" s="38"/>
      <c r="O123" s="39"/>
      <c r="P123" s="38"/>
      <c r="Q123" s="38"/>
      <c r="R123" s="38"/>
      <c r="S123" s="38"/>
    </row>
    <row r="124" spans="12:19" x14ac:dyDescent="0.3">
      <c r="L124" s="11"/>
      <c r="M124" s="37"/>
      <c r="N124" s="38"/>
      <c r="O124" s="39"/>
      <c r="P124" s="38"/>
      <c r="Q124" s="38"/>
      <c r="R124" s="38"/>
      <c r="S124" s="38"/>
    </row>
    <row r="125" spans="12:19" x14ac:dyDescent="0.3">
      <c r="L125" s="11"/>
      <c r="M125" s="37"/>
      <c r="N125" s="38"/>
      <c r="O125" s="39"/>
      <c r="P125" s="38"/>
      <c r="Q125" s="38"/>
      <c r="R125" s="38"/>
      <c r="S125" s="38"/>
    </row>
    <row r="126" spans="12:19" x14ac:dyDescent="0.3">
      <c r="L126" s="11"/>
      <c r="M126" s="37"/>
      <c r="N126" s="38"/>
      <c r="O126" s="39"/>
      <c r="P126" s="38"/>
      <c r="Q126" s="38"/>
      <c r="R126" s="38"/>
      <c r="S126" s="38"/>
    </row>
    <row r="127" spans="12:19" x14ac:dyDescent="0.3">
      <c r="L127" s="11"/>
      <c r="M127" s="37"/>
      <c r="N127" s="38"/>
      <c r="O127" s="39"/>
      <c r="P127" s="38"/>
      <c r="Q127" s="38"/>
      <c r="R127" s="38"/>
      <c r="S127" s="38"/>
    </row>
    <row r="128" spans="12:19" x14ac:dyDescent="0.3">
      <c r="L128" s="11"/>
      <c r="M128" s="37"/>
      <c r="N128" s="38"/>
      <c r="O128" s="39"/>
      <c r="P128" s="38"/>
      <c r="Q128" s="38"/>
      <c r="R128" s="38"/>
      <c r="S128" s="38"/>
    </row>
    <row r="129" spans="12:19" x14ac:dyDescent="0.3">
      <c r="L129" s="11"/>
      <c r="M129" s="37"/>
      <c r="N129" s="38"/>
      <c r="O129" s="39"/>
      <c r="P129" s="38"/>
      <c r="Q129" s="38"/>
      <c r="R129" s="38"/>
      <c r="S129" s="38"/>
    </row>
    <row r="130" spans="12:19" x14ac:dyDescent="0.3">
      <c r="L130" s="11"/>
      <c r="M130" s="37"/>
      <c r="N130" s="38"/>
      <c r="O130" s="39"/>
      <c r="P130" s="38"/>
      <c r="Q130" s="38"/>
      <c r="R130" s="38"/>
      <c r="S130" s="38"/>
    </row>
    <row r="131" spans="12:19" x14ac:dyDescent="0.3">
      <c r="L131" s="11"/>
      <c r="M131" s="37"/>
      <c r="N131" s="38"/>
      <c r="O131" s="39"/>
      <c r="P131" s="38"/>
      <c r="Q131" s="38"/>
      <c r="R131" s="38"/>
      <c r="S131" s="38"/>
    </row>
    <row r="132" spans="12:19" x14ac:dyDescent="0.3">
      <c r="L132" s="11"/>
      <c r="M132" s="37"/>
      <c r="N132" s="38"/>
      <c r="O132" s="39"/>
      <c r="P132" s="38"/>
      <c r="Q132" s="38"/>
      <c r="R132" s="38"/>
      <c r="S132" s="38"/>
    </row>
    <row r="133" spans="12:19" x14ac:dyDescent="0.3">
      <c r="L133" s="11"/>
      <c r="M133" s="37"/>
      <c r="N133" s="38"/>
      <c r="O133" s="39"/>
      <c r="P133" s="38"/>
      <c r="Q133" s="38"/>
      <c r="R133" s="38"/>
      <c r="S133" s="38"/>
    </row>
    <row r="134" spans="12:19" x14ac:dyDescent="0.3">
      <c r="L134" s="11"/>
      <c r="M134" s="37"/>
      <c r="N134" s="38"/>
      <c r="O134" s="39"/>
      <c r="P134" s="38"/>
      <c r="Q134" s="38"/>
      <c r="R134" s="38"/>
      <c r="S134" s="38"/>
    </row>
    <row r="135" spans="12:19" x14ac:dyDescent="0.3">
      <c r="L135" s="11"/>
      <c r="M135" s="37"/>
      <c r="N135" s="38"/>
      <c r="O135" s="39"/>
      <c r="P135" s="38"/>
      <c r="Q135" s="38"/>
      <c r="R135" s="38"/>
      <c r="S135" s="38"/>
    </row>
    <row r="136" spans="12:19" x14ac:dyDescent="0.3">
      <c r="L136" s="11"/>
      <c r="M136" s="37"/>
      <c r="N136" s="38"/>
      <c r="O136" s="39"/>
      <c r="P136" s="38"/>
      <c r="Q136" s="38"/>
      <c r="R136" s="38"/>
      <c r="S136" s="38"/>
    </row>
    <row r="137" spans="12:19" x14ac:dyDescent="0.3">
      <c r="L137" s="11"/>
      <c r="M137" s="37"/>
      <c r="N137" s="38"/>
      <c r="O137" s="39"/>
      <c r="P137" s="38"/>
      <c r="Q137" s="38"/>
      <c r="R137" s="38"/>
      <c r="S137" s="38"/>
    </row>
    <row r="138" spans="12:19" x14ac:dyDescent="0.3">
      <c r="L138" s="11"/>
      <c r="M138" s="37"/>
      <c r="N138" s="38"/>
      <c r="O138" s="39"/>
      <c r="P138" s="38"/>
      <c r="Q138" s="38"/>
      <c r="R138" s="38"/>
      <c r="S138" s="38"/>
    </row>
    <row r="139" spans="12:19" x14ac:dyDescent="0.3">
      <c r="L139" s="11"/>
      <c r="M139" s="37"/>
      <c r="N139" s="38"/>
      <c r="O139" s="39"/>
      <c r="P139" s="38"/>
      <c r="Q139" s="38"/>
      <c r="R139" s="38"/>
      <c r="S139" s="38"/>
    </row>
    <row r="140" spans="12:19" x14ac:dyDescent="0.3">
      <c r="L140" s="11"/>
      <c r="M140" s="37"/>
      <c r="N140" s="38"/>
      <c r="O140" s="39"/>
      <c r="P140" s="38"/>
      <c r="Q140" s="38"/>
      <c r="R140" s="38"/>
      <c r="S140" s="38"/>
    </row>
    <row r="141" spans="12:19" x14ac:dyDescent="0.3">
      <c r="L141" s="11"/>
      <c r="M141" s="37"/>
      <c r="N141" s="38"/>
      <c r="O141" s="39"/>
      <c r="P141" s="38"/>
      <c r="Q141" s="38"/>
      <c r="R141" s="38"/>
      <c r="S141" s="38"/>
    </row>
    <row r="142" spans="12:19" x14ac:dyDescent="0.3">
      <c r="L142" s="11"/>
      <c r="M142" s="37"/>
      <c r="N142" s="38"/>
      <c r="O142" s="39"/>
      <c r="P142" s="38"/>
      <c r="Q142" s="38"/>
      <c r="R142" s="38"/>
      <c r="S142" s="38"/>
    </row>
    <row r="143" spans="12:19" x14ac:dyDescent="0.3">
      <c r="L143" s="11"/>
      <c r="M143" s="37"/>
      <c r="N143" s="38"/>
      <c r="O143" s="39"/>
      <c r="P143" s="38"/>
      <c r="Q143" s="38"/>
      <c r="R143" s="38"/>
      <c r="S143" s="38"/>
    </row>
    <row r="144" spans="12:19" x14ac:dyDescent="0.3">
      <c r="L144" s="11"/>
      <c r="M144" s="37"/>
      <c r="N144" s="38"/>
      <c r="O144" s="39"/>
      <c r="P144" s="38"/>
      <c r="Q144" s="38"/>
      <c r="R144" s="38"/>
      <c r="S144" s="38"/>
    </row>
    <row r="145" spans="12:19" x14ac:dyDescent="0.3">
      <c r="L145" s="11"/>
      <c r="M145" s="37"/>
      <c r="N145" s="38"/>
      <c r="O145" s="39"/>
      <c r="P145" s="38"/>
      <c r="Q145" s="38"/>
      <c r="R145" s="38"/>
      <c r="S145" s="38"/>
    </row>
    <row r="146" spans="12:19" x14ac:dyDescent="0.3">
      <c r="L146" s="11"/>
      <c r="M146" s="37"/>
      <c r="N146" s="38"/>
      <c r="O146" s="39"/>
      <c r="P146" s="38"/>
      <c r="Q146" s="38"/>
      <c r="R146" s="38"/>
      <c r="S146" s="38"/>
    </row>
    <row r="147" spans="12:19" x14ac:dyDescent="0.3">
      <c r="L147" s="11"/>
      <c r="M147" s="37"/>
      <c r="N147" s="38"/>
      <c r="O147" s="39"/>
      <c r="P147" s="38"/>
      <c r="Q147" s="38"/>
      <c r="R147" s="38"/>
      <c r="S147" s="38"/>
    </row>
    <row r="148" spans="12:19" x14ac:dyDescent="0.3">
      <c r="L148" s="11"/>
      <c r="M148" s="37"/>
      <c r="N148" s="38"/>
      <c r="O148" s="39"/>
      <c r="P148" s="38"/>
      <c r="Q148" s="38"/>
      <c r="R148" s="38"/>
      <c r="S148" s="38"/>
    </row>
    <row r="149" spans="12:19" x14ac:dyDescent="0.3">
      <c r="L149" s="11"/>
      <c r="M149" s="37"/>
      <c r="N149" s="38"/>
      <c r="O149" s="39"/>
      <c r="P149" s="38"/>
      <c r="Q149" s="38"/>
      <c r="R149" s="38"/>
      <c r="S149" s="38"/>
    </row>
    <row r="150" spans="12:19" x14ac:dyDescent="0.3">
      <c r="L150" s="11"/>
      <c r="M150" s="37"/>
      <c r="N150" s="38"/>
      <c r="O150" s="39"/>
      <c r="P150" s="38"/>
      <c r="Q150" s="38"/>
      <c r="R150" s="38"/>
      <c r="S150" s="38"/>
    </row>
    <row r="151" spans="12:19" x14ac:dyDescent="0.3">
      <c r="L151" s="11"/>
      <c r="M151" s="37"/>
      <c r="N151" s="38"/>
      <c r="O151" s="39"/>
      <c r="P151" s="38"/>
      <c r="Q151" s="38"/>
      <c r="R151" s="38"/>
      <c r="S151" s="38"/>
    </row>
    <row r="152" spans="12:19" x14ac:dyDescent="0.3">
      <c r="L152" s="11"/>
      <c r="M152" s="37"/>
      <c r="N152" s="38"/>
      <c r="O152" s="39"/>
      <c r="P152" s="38"/>
      <c r="Q152" s="38"/>
      <c r="R152" s="38"/>
      <c r="S152" s="38"/>
    </row>
    <row r="153" spans="12:19" x14ac:dyDescent="0.3">
      <c r="L153" s="11"/>
      <c r="M153" s="37"/>
      <c r="N153" s="38"/>
      <c r="O153" s="39"/>
      <c r="P153" s="38"/>
      <c r="Q153" s="38"/>
      <c r="R153" s="38"/>
      <c r="S153" s="38"/>
    </row>
    <row r="154" spans="12:19" x14ac:dyDescent="0.3">
      <c r="L154" s="11"/>
      <c r="M154" s="37"/>
      <c r="N154" s="38"/>
      <c r="O154" s="39"/>
      <c r="P154" s="38"/>
      <c r="Q154" s="38"/>
      <c r="R154" s="38"/>
      <c r="S154" s="38"/>
    </row>
    <row r="155" spans="12:19" x14ac:dyDescent="0.3">
      <c r="L155" s="11"/>
      <c r="M155" s="37"/>
      <c r="N155" s="38"/>
      <c r="O155" s="39"/>
      <c r="P155" s="38"/>
      <c r="Q155" s="38"/>
      <c r="R155" s="38"/>
      <c r="S155" s="38"/>
    </row>
    <row r="156" spans="12:19" x14ac:dyDescent="0.3">
      <c r="L156" s="11"/>
      <c r="M156" s="37"/>
      <c r="N156" s="38"/>
      <c r="O156" s="39"/>
      <c r="P156" s="38"/>
      <c r="Q156" s="38"/>
      <c r="R156" s="38"/>
      <c r="S156" s="38"/>
    </row>
    <row r="157" spans="12:19" x14ac:dyDescent="0.3">
      <c r="L157" s="11"/>
      <c r="M157" s="37"/>
      <c r="N157" s="38"/>
      <c r="O157" s="39"/>
      <c r="P157" s="38"/>
      <c r="Q157" s="38"/>
      <c r="R157" s="38"/>
      <c r="S157" s="38"/>
    </row>
    <row r="158" spans="12:19" x14ac:dyDescent="0.3">
      <c r="L158" s="11"/>
      <c r="M158" s="37"/>
      <c r="N158" s="38"/>
      <c r="O158" s="39"/>
      <c r="P158" s="38"/>
      <c r="Q158" s="38"/>
      <c r="R158" s="38"/>
      <c r="S158" s="38"/>
    </row>
    <row r="159" spans="12:19" x14ac:dyDescent="0.3">
      <c r="L159" s="11"/>
      <c r="M159" s="37"/>
      <c r="N159" s="38"/>
      <c r="O159" s="39"/>
      <c r="P159" s="38"/>
      <c r="Q159" s="38"/>
      <c r="R159" s="38"/>
      <c r="S159" s="38"/>
    </row>
    <row r="160" spans="12:19" x14ac:dyDescent="0.3">
      <c r="L160" s="11"/>
      <c r="M160" s="37"/>
      <c r="N160" s="38"/>
      <c r="O160" s="39"/>
      <c r="P160" s="38"/>
      <c r="Q160" s="38"/>
      <c r="R160" s="38"/>
      <c r="S160" s="38"/>
    </row>
    <row r="161" spans="12:19" x14ac:dyDescent="0.3">
      <c r="L161" s="11"/>
      <c r="M161" s="37"/>
      <c r="N161" s="38"/>
      <c r="O161" s="39"/>
      <c r="P161" s="38"/>
      <c r="Q161" s="38"/>
      <c r="R161" s="38"/>
      <c r="S161" s="38"/>
    </row>
    <row r="162" spans="12:19" x14ac:dyDescent="0.3">
      <c r="L162" s="11"/>
      <c r="M162" s="37"/>
      <c r="N162" s="38"/>
      <c r="O162" s="39"/>
      <c r="P162" s="38"/>
      <c r="Q162" s="38"/>
      <c r="R162" s="38"/>
      <c r="S162" s="38"/>
    </row>
    <row r="163" spans="12:19" x14ac:dyDescent="0.3">
      <c r="L163" s="11"/>
      <c r="M163" s="37"/>
      <c r="N163" s="38"/>
      <c r="O163" s="39"/>
      <c r="P163" s="38"/>
      <c r="Q163" s="38"/>
      <c r="R163" s="38"/>
      <c r="S163" s="38"/>
    </row>
    <row r="164" spans="12:19" x14ac:dyDescent="0.3">
      <c r="L164" s="11"/>
      <c r="M164" s="37"/>
      <c r="N164" s="38"/>
      <c r="O164" s="39"/>
      <c r="P164" s="38"/>
      <c r="Q164" s="38"/>
      <c r="R164" s="38"/>
      <c r="S164" s="38"/>
    </row>
    <row r="165" spans="12:19" x14ac:dyDescent="0.3">
      <c r="L165" s="11"/>
      <c r="M165" s="37"/>
      <c r="N165" s="38"/>
      <c r="O165" s="39"/>
      <c r="P165" s="38"/>
      <c r="Q165" s="38"/>
      <c r="R165" s="38"/>
      <c r="S165" s="38"/>
    </row>
    <row r="166" spans="12:19" x14ac:dyDescent="0.3">
      <c r="L166" s="11"/>
      <c r="M166" s="37"/>
      <c r="N166" s="38"/>
      <c r="O166" s="39"/>
      <c r="P166" s="38"/>
      <c r="Q166" s="38"/>
      <c r="R166" s="38"/>
      <c r="S166" s="38"/>
    </row>
    <row r="167" spans="12:19" x14ac:dyDescent="0.3">
      <c r="L167" s="11"/>
      <c r="M167" s="37"/>
      <c r="N167" s="38"/>
      <c r="O167" s="39"/>
      <c r="P167" s="38"/>
      <c r="Q167" s="38"/>
      <c r="R167" s="38"/>
      <c r="S167" s="38"/>
    </row>
    <row r="168" spans="12:19" x14ac:dyDescent="0.3">
      <c r="L168" s="11"/>
      <c r="M168" s="37"/>
      <c r="N168" s="38"/>
      <c r="O168" s="39"/>
      <c r="P168" s="38"/>
      <c r="Q168" s="38"/>
      <c r="R168" s="38"/>
      <c r="S168" s="38"/>
    </row>
    <row r="169" spans="12:19" x14ac:dyDescent="0.3">
      <c r="L169" s="11"/>
      <c r="M169" s="37"/>
      <c r="N169" s="38"/>
      <c r="O169" s="39"/>
      <c r="P169" s="38"/>
      <c r="Q169" s="38"/>
      <c r="R169" s="38"/>
      <c r="S169" s="38"/>
    </row>
    <row r="170" spans="12:19" x14ac:dyDescent="0.3">
      <c r="L170" s="11"/>
      <c r="M170" s="37"/>
      <c r="N170" s="38"/>
      <c r="O170" s="39"/>
      <c r="P170" s="38"/>
      <c r="Q170" s="38"/>
      <c r="R170" s="38"/>
      <c r="S170" s="38"/>
    </row>
    <row r="171" spans="12:19" x14ac:dyDescent="0.3">
      <c r="L171" s="11"/>
      <c r="M171" s="37"/>
      <c r="N171" s="38"/>
      <c r="O171" s="39"/>
      <c r="P171" s="38"/>
      <c r="Q171" s="38"/>
      <c r="R171" s="38"/>
      <c r="S171" s="38"/>
    </row>
    <row r="172" spans="12:19" x14ac:dyDescent="0.3">
      <c r="L172" s="11"/>
      <c r="M172" s="37"/>
      <c r="N172" s="38"/>
      <c r="O172" s="39"/>
      <c r="P172" s="38"/>
      <c r="Q172" s="38"/>
      <c r="R172" s="38"/>
      <c r="S172" s="38"/>
    </row>
    <row r="173" spans="12:19" x14ac:dyDescent="0.3">
      <c r="L173" s="11"/>
      <c r="M173" s="37"/>
      <c r="N173" s="38"/>
      <c r="O173" s="39"/>
      <c r="P173" s="38"/>
      <c r="Q173" s="38"/>
      <c r="R173" s="38"/>
      <c r="S173" s="38"/>
    </row>
    <row r="174" spans="12:19" x14ac:dyDescent="0.3">
      <c r="L174" s="11"/>
      <c r="M174" s="37"/>
      <c r="N174" s="38"/>
      <c r="O174" s="39"/>
      <c r="P174" s="38"/>
      <c r="Q174" s="38"/>
      <c r="R174" s="38"/>
      <c r="S174" s="38"/>
    </row>
    <row r="175" spans="12:19" x14ac:dyDescent="0.3">
      <c r="L175" s="11"/>
      <c r="M175" s="37"/>
      <c r="N175" s="38"/>
      <c r="O175" s="39"/>
      <c r="P175" s="38"/>
      <c r="Q175" s="38"/>
      <c r="R175" s="38"/>
      <c r="S175" s="38"/>
    </row>
    <row r="176" spans="12:19" x14ac:dyDescent="0.3">
      <c r="L176" s="11"/>
      <c r="M176" s="37"/>
      <c r="N176" s="38"/>
      <c r="O176" s="39"/>
      <c r="P176" s="38"/>
      <c r="Q176" s="38"/>
      <c r="R176" s="38"/>
      <c r="S176" s="38"/>
    </row>
    <row r="177" spans="12:19" x14ac:dyDescent="0.3">
      <c r="L177" s="11"/>
      <c r="M177" s="37"/>
      <c r="N177" s="38"/>
      <c r="O177" s="39"/>
      <c r="P177" s="38"/>
      <c r="Q177" s="38"/>
      <c r="R177" s="38"/>
      <c r="S177" s="38"/>
    </row>
    <row r="178" spans="12:19" x14ac:dyDescent="0.3">
      <c r="L178" s="11"/>
      <c r="M178" s="37"/>
      <c r="N178" s="38"/>
      <c r="O178" s="39"/>
      <c r="P178" s="38"/>
      <c r="Q178" s="38"/>
      <c r="R178" s="38"/>
      <c r="S178" s="38"/>
    </row>
    <row r="179" spans="12:19" x14ac:dyDescent="0.3">
      <c r="L179" s="11"/>
      <c r="M179" s="37"/>
      <c r="N179" s="38"/>
      <c r="O179" s="39"/>
      <c r="P179" s="38"/>
      <c r="Q179" s="38"/>
      <c r="R179" s="38"/>
      <c r="S179" s="38"/>
    </row>
    <row r="180" spans="12:19" x14ac:dyDescent="0.3">
      <c r="L180" s="11"/>
      <c r="M180" s="37"/>
      <c r="N180" s="38"/>
      <c r="O180" s="39"/>
      <c r="P180" s="38"/>
      <c r="Q180" s="38"/>
      <c r="R180" s="38"/>
      <c r="S180" s="38"/>
    </row>
    <row r="181" spans="12:19" x14ac:dyDescent="0.3">
      <c r="L181" s="11"/>
      <c r="M181" s="37"/>
      <c r="N181" s="38"/>
      <c r="O181" s="39"/>
      <c r="P181" s="38"/>
      <c r="Q181" s="38"/>
      <c r="R181" s="38"/>
      <c r="S181" s="38"/>
    </row>
    <row r="182" spans="12:19" x14ac:dyDescent="0.3">
      <c r="L182" s="11"/>
      <c r="M182" s="37"/>
      <c r="N182" s="38"/>
      <c r="O182" s="39"/>
      <c r="P182" s="38"/>
      <c r="Q182" s="38"/>
      <c r="R182" s="38"/>
      <c r="S182" s="38"/>
    </row>
    <row r="183" spans="12:19" x14ac:dyDescent="0.3">
      <c r="L183" s="11"/>
      <c r="M183" s="37"/>
      <c r="N183" s="38"/>
      <c r="O183" s="39"/>
      <c r="P183" s="38"/>
      <c r="Q183" s="38"/>
      <c r="R183" s="38"/>
      <c r="S183" s="38"/>
    </row>
    <row r="184" spans="12:19" x14ac:dyDescent="0.3">
      <c r="L184" s="11"/>
      <c r="M184" s="37"/>
      <c r="N184" s="38"/>
      <c r="O184" s="39"/>
      <c r="P184" s="38"/>
      <c r="Q184" s="38"/>
      <c r="R184" s="38"/>
      <c r="S184" s="38"/>
    </row>
    <row r="185" spans="12:19" x14ac:dyDescent="0.3">
      <c r="L185" s="11"/>
      <c r="M185" s="37"/>
      <c r="N185" s="38"/>
      <c r="O185" s="39"/>
      <c r="P185" s="38"/>
      <c r="Q185" s="38"/>
      <c r="R185" s="38"/>
      <c r="S185" s="38"/>
    </row>
    <row r="186" spans="12:19" x14ac:dyDescent="0.3">
      <c r="L186" s="11"/>
      <c r="M186" s="37"/>
      <c r="N186" s="38"/>
      <c r="O186" s="39"/>
      <c r="P186" s="38"/>
      <c r="Q186" s="38"/>
      <c r="R186" s="38"/>
      <c r="S186" s="38"/>
    </row>
    <row r="187" spans="12:19" x14ac:dyDescent="0.3">
      <c r="L187" s="11"/>
      <c r="M187" s="37"/>
      <c r="N187" s="38"/>
      <c r="O187" s="39"/>
      <c r="P187" s="38"/>
      <c r="Q187" s="38"/>
      <c r="R187" s="38"/>
      <c r="S187" s="38"/>
    </row>
    <row r="188" spans="12:19" x14ac:dyDescent="0.3">
      <c r="L188" s="11"/>
      <c r="M188" s="37"/>
      <c r="N188" s="38"/>
      <c r="O188" s="39"/>
      <c r="P188" s="38"/>
      <c r="Q188" s="38"/>
      <c r="R188" s="38"/>
      <c r="S188" s="38"/>
    </row>
    <row r="189" spans="12:19" x14ac:dyDescent="0.3">
      <c r="L189" s="11"/>
      <c r="M189" s="37"/>
      <c r="N189" s="38"/>
      <c r="O189" s="39"/>
      <c r="P189" s="38"/>
      <c r="Q189" s="38"/>
      <c r="R189" s="38"/>
      <c r="S189" s="38"/>
    </row>
    <row r="190" spans="12:19" x14ac:dyDescent="0.3">
      <c r="L190" s="11"/>
      <c r="M190" s="37"/>
      <c r="N190" s="38"/>
      <c r="O190" s="39"/>
      <c r="P190" s="38"/>
      <c r="Q190" s="38"/>
      <c r="R190" s="38"/>
      <c r="S190" s="38"/>
    </row>
    <row r="191" spans="12:19" x14ac:dyDescent="0.3">
      <c r="L191" s="11"/>
      <c r="M191" s="37"/>
      <c r="N191" s="38"/>
      <c r="O191" s="39"/>
      <c r="P191" s="38"/>
      <c r="Q191" s="38"/>
      <c r="R191" s="38"/>
      <c r="S191" s="38"/>
    </row>
    <row r="192" spans="12:19" x14ac:dyDescent="0.3">
      <c r="L192" s="11"/>
      <c r="M192" s="37"/>
      <c r="N192" s="38"/>
      <c r="O192" s="39"/>
      <c r="P192" s="38"/>
      <c r="Q192" s="38"/>
      <c r="R192" s="38"/>
      <c r="S192" s="38"/>
    </row>
    <row r="193" spans="12:19" x14ac:dyDescent="0.3">
      <c r="L193" s="11"/>
      <c r="M193" s="37"/>
      <c r="N193" s="38"/>
      <c r="O193" s="39"/>
      <c r="P193" s="38"/>
      <c r="Q193" s="38"/>
      <c r="R193" s="38"/>
      <c r="S193" s="38"/>
    </row>
    <row r="194" spans="12:19" x14ac:dyDescent="0.3">
      <c r="L194" s="11"/>
      <c r="M194" s="37"/>
      <c r="N194" s="38"/>
      <c r="O194" s="39"/>
      <c r="P194" s="38"/>
      <c r="Q194" s="38"/>
      <c r="R194" s="38"/>
      <c r="S194" s="38"/>
    </row>
    <row r="195" spans="12:19" x14ac:dyDescent="0.3">
      <c r="L195" s="11"/>
      <c r="M195" s="37"/>
      <c r="N195" s="38"/>
      <c r="O195" s="39"/>
      <c r="P195" s="38"/>
      <c r="Q195" s="38"/>
      <c r="R195" s="38"/>
      <c r="S195" s="38"/>
    </row>
    <row r="196" spans="12:19" x14ac:dyDescent="0.3">
      <c r="L196" s="11"/>
      <c r="M196" s="37"/>
      <c r="N196" s="38"/>
      <c r="O196" s="39"/>
      <c r="P196" s="38"/>
      <c r="Q196" s="38"/>
      <c r="R196" s="38"/>
      <c r="S196" s="38"/>
    </row>
    <row r="197" spans="12:19" x14ac:dyDescent="0.3">
      <c r="L197" s="11"/>
      <c r="M197" s="37"/>
      <c r="N197" s="38"/>
      <c r="O197" s="39"/>
      <c r="P197" s="38"/>
      <c r="Q197" s="38"/>
      <c r="R197" s="38"/>
      <c r="S197" s="38"/>
    </row>
    <row r="198" spans="12:19" x14ac:dyDescent="0.3">
      <c r="L198" s="11"/>
      <c r="M198" s="37"/>
      <c r="N198" s="38"/>
      <c r="O198" s="39"/>
      <c r="P198" s="38"/>
      <c r="Q198" s="38"/>
      <c r="R198" s="38"/>
      <c r="S198" s="38"/>
    </row>
  </sheetData>
  <mergeCells count="55">
    <mergeCell ref="L42:S42"/>
    <mergeCell ref="L43:S43"/>
    <mergeCell ref="L44:S44"/>
    <mergeCell ref="L45:S45"/>
    <mergeCell ref="B6:C6"/>
    <mergeCell ref="B22:C22"/>
    <mergeCell ref="B39:C39"/>
    <mergeCell ref="B42:C42"/>
    <mergeCell ref="B27:C27"/>
    <mergeCell ref="L39:S39"/>
    <mergeCell ref="L40:S40"/>
    <mergeCell ref="L37:S37"/>
    <mergeCell ref="L38:S38"/>
    <mergeCell ref="L41:S41"/>
    <mergeCell ref="L33:S33"/>
    <mergeCell ref="L32:S32"/>
    <mergeCell ref="L34:S34"/>
    <mergeCell ref="L35:S35"/>
    <mergeCell ref="L36:S36"/>
    <mergeCell ref="L27:S27"/>
    <mergeCell ref="L28:S28"/>
    <mergeCell ref="L29:S29"/>
    <mergeCell ref="L30:S30"/>
    <mergeCell ref="L31:S31"/>
    <mergeCell ref="L22:S22"/>
    <mergeCell ref="L23:S23"/>
    <mergeCell ref="L24:S24"/>
    <mergeCell ref="L25:S25"/>
    <mergeCell ref="L26:S26"/>
    <mergeCell ref="L15:S15"/>
    <mergeCell ref="L18:S18"/>
    <mergeCell ref="L19:S19"/>
    <mergeCell ref="L20:S20"/>
    <mergeCell ref="L21:S21"/>
    <mergeCell ref="L16:S16"/>
    <mergeCell ref="L17:S17"/>
    <mergeCell ref="L9:S9"/>
    <mergeCell ref="L10:S10"/>
    <mergeCell ref="L11:S11"/>
    <mergeCell ref="L12:S12"/>
    <mergeCell ref="L14:S14"/>
    <mergeCell ref="L6:S6"/>
    <mergeCell ref="L7:S7"/>
    <mergeCell ref="L8:S8"/>
    <mergeCell ref="A1:S1"/>
    <mergeCell ref="A5:F5"/>
    <mergeCell ref="G3:G4"/>
    <mergeCell ref="K3:K4"/>
    <mergeCell ref="L3:S4"/>
    <mergeCell ref="H3:J3"/>
    <mergeCell ref="A4:B4"/>
    <mergeCell ref="C4:D4"/>
    <mergeCell ref="E4:F4"/>
    <mergeCell ref="A3:F3"/>
    <mergeCell ref="L5:S5"/>
  </mergeCells>
  <phoneticPr fontId="2" type="noConversion"/>
  <printOptions horizontalCentered="1"/>
  <pageMargins left="0.31496062992125984" right="0.31496062992125984" top="0.98425196850393704" bottom="0.39370078740157483" header="0.51181102362204722" footer="0.11811023622047245"/>
  <pageSetup paperSize="9" scale="98" fitToHeight="0" orientation="portrait" r:id="rId1"/>
  <headerFooter alignWithMargins="0">
    <oddFooter>&amp;C&amp;"굴림,보통"&amp;8세출부-&amp;P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 지정된 범위</vt:lpstr>
      </vt:variant>
      <vt:variant>
        <vt:i4>6</vt:i4>
      </vt:variant>
    </vt:vector>
  </HeadingPairs>
  <TitlesOfParts>
    <vt:vector size="13" baseType="lpstr">
      <vt:lpstr>표지</vt:lpstr>
      <vt:lpstr>예산총칙</vt:lpstr>
      <vt:lpstr>총괄표</vt:lpstr>
      <vt:lpstr>세입부</vt:lpstr>
      <vt:lpstr>세출부</vt:lpstr>
      <vt:lpstr>임직원보수일람표</vt:lpstr>
      <vt:lpstr>참고.세출부(자금원천별)</vt:lpstr>
      <vt:lpstr>세입부!Print_Area</vt:lpstr>
      <vt:lpstr>세출부!Print_Area</vt:lpstr>
      <vt:lpstr>'참고.세출부(자금원천별)'!Print_Area</vt:lpstr>
      <vt:lpstr>세입부!Print_Titles</vt:lpstr>
      <vt:lpstr>세출부!Print_Titles</vt:lpstr>
      <vt:lpstr>'참고.세출부(자금원천별)'!Print_Titles</vt:lpstr>
    </vt:vector>
  </TitlesOfParts>
  <Company>INSUNGWON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chunsams</dc:creator>
  <cp:lastModifiedBy>User</cp:lastModifiedBy>
  <cp:lastPrinted>2025-12-17T05:33:27Z</cp:lastPrinted>
  <dcterms:created xsi:type="dcterms:W3CDTF">2005-11-18T07:21:48Z</dcterms:created>
  <dcterms:modified xsi:type="dcterms:W3CDTF">2025-12-18T00:58:19Z</dcterms:modified>
</cp:coreProperties>
</file>